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I. Фін результат" sheetId="1" r:id="rId1"/>
    <sheet name="ІІ. Розр. з бюджетом" sheetId="2" r:id="rId2"/>
    <sheet name="IV. Кап. інвестиції" sheetId="3" r:id="rId3"/>
    <sheet name="VII Статутн. капіт" sheetId="4" r:id="rId4"/>
  </sheets>
  <definedNames>
    <definedName name="BuiltIn_Print_Area___1___1">#REF!</definedName>
    <definedName name="Cost_Category_National_ID">#REF!</definedName>
    <definedName name="Cе511">#REF!</definedName>
    <definedName name="Fact_Type_ID">#REF!</definedName>
    <definedName name="Print_Area_0" localSheetId="0">'I. Фін результат'!$A$1:$I$108</definedName>
    <definedName name="Print_Area_0" localSheetId="2">'IV. Кап. інвестиції'!$A$1:$H$18</definedName>
    <definedName name="Print_Area_0" localSheetId="3">'VII Статутн. капіт'!$A$1:$H$21</definedName>
    <definedName name="Print_Area_0" localSheetId="1">'ІІ. Розр. з бюджетом'!$A$1:$H$46</definedName>
    <definedName name="Print_Area_0_0" localSheetId="0">'I. Фін результат'!$A$1:$I$108</definedName>
    <definedName name="Print_Area_0_0" localSheetId="2">'IV. Кап. інвестиції'!$A$1:$H$18</definedName>
    <definedName name="Print_Area_0_0" localSheetId="3">'VII Статутн. капіт'!$A$1:$H$21</definedName>
    <definedName name="Print_Area_0_0" localSheetId="1">'ІІ. Розр. з бюджетом'!$A$1:$H$46</definedName>
    <definedName name="Print_Area_0_0_0" localSheetId="0">'I. Фін результат'!$A$1:$I$108</definedName>
    <definedName name="Print_Area_0_0_0" localSheetId="2">'IV. Кап. інвестиції'!$A$1:$H$18</definedName>
    <definedName name="Print_Area_0_0_0" localSheetId="3">'VII Статутн. капіт'!$A$1:$H$21</definedName>
    <definedName name="Print_Area_0_0_0" localSheetId="1">'ІІ. Розр. з бюджетом'!$A$1:$H$46</definedName>
    <definedName name="Print_Area_0_0_0_0" localSheetId="0">'I. Фін результат'!$A$1:$I$108</definedName>
    <definedName name="Print_Area_0_0_0_0" localSheetId="2">'IV. Кап. інвестиції'!$A$1:$H$18</definedName>
    <definedName name="Print_Area_0_0_0_0" localSheetId="3">'VII Статутн. капіт'!$A$1:$H$21</definedName>
    <definedName name="Print_Area_0_0_0_0" localSheetId="1">'ІІ. Розр. з бюджетом'!$A$1:$H$46</definedName>
    <definedName name="Print_Area_0_0_0_0_0" localSheetId="0">'I. Фін результат'!$A$1:$I$108</definedName>
    <definedName name="Print_Area_0_0_0_0_0" localSheetId="2">'IV. Кап. інвестиції'!$A$1:$H$18</definedName>
    <definedName name="Print_Area_0_0_0_0_0" localSheetId="3">'VII Статутн. капіт'!$A$1:$H$21</definedName>
    <definedName name="Print_Area_0_0_0_0_0" localSheetId="1">'ІІ. Розр. з бюджетом'!$A$1:$H$46</definedName>
    <definedName name="Print_Area_0_0_0_0_0_0" localSheetId="0">'I. Фін результат'!$A$1:$I$108</definedName>
    <definedName name="Print_Area_0_0_0_0_0_0" localSheetId="2">'IV. Кап. інвестиції'!$A$1:$H$18</definedName>
    <definedName name="Print_Area_0_0_0_0_0_0" localSheetId="3">'VII Статутн. капіт'!$A$1:$H$21</definedName>
    <definedName name="Print_Area_0_0_0_0_0_0" localSheetId="1">'ІІ. Розр. з бюджетом'!$A$1:$H$46</definedName>
    <definedName name="Print_Area_0_0_0_0_0_0_0" localSheetId="0">'I. Фін результат'!$A$1:$I$108</definedName>
    <definedName name="Print_Area_0_0_0_0_0_0_0" localSheetId="2">'IV. Кап. інвестиції'!$A$1:$H$18</definedName>
    <definedName name="Print_Area_0_0_0_0_0_0_0" localSheetId="3">'VII Статутн. капіт'!$A$1:$H$21</definedName>
    <definedName name="Print_Area_0_0_0_0_0_0_0" localSheetId="1">'ІІ. Розр. з бюджетом'!$A$1:$H$46</definedName>
    <definedName name="Print_Area_0_0_0_0_0_0_0_0" localSheetId="0">'I. Фін результат'!$A$1:$I$108</definedName>
    <definedName name="Print_Area_0_0_0_0_0_0_0_0" localSheetId="2">'IV. Кап. інвестиції'!$A$1:$H$18</definedName>
    <definedName name="Print_Area_0_0_0_0_0_0_0_0" localSheetId="3">'VII Статутн. капіт'!$A$1:$H$21</definedName>
    <definedName name="Print_Area_0_0_0_0_0_0_0_0" localSheetId="1">'ІІ. Розр. з бюджетом'!$A$1:$H$46</definedName>
    <definedName name="Print_Area_0_0_0_0_0_0_0_0_0" localSheetId="0">'I. Фін результат'!$A$1:$I$108</definedName>
    <definedName name="Print_Area_0_0_0_0_0_0_0_0_0" localSheetId="2">'IV. Кап. інвестиції'!$A$1:$H$18</definedName>
    <definedName name="Print_Area_0_0_0_0_0_0_0_0_0" localSheetId="3">'VII Статутн. капіт'!$A$1:$H$21</definedName>
    <definedName name="Print_Area_0_0_0_0_0_0_0_0_0" localSheetId="1">'ІІ. Розр. з бюджетом'!$A$1:$H$46</definedName>
    <definedName name="Print_Area_0_0_0_0_0_0_0_0_0_0" localSheetId="0">'I. Фін результат'!$A$1:$I$108</definedName>
    <definedName name="Print_Area_0_0_0_0_0_0_0_0_0_0" localSheetId="2">'IV. Кап. інвестиції'!$A$1:$H$18</definedName>
    <definedName name="Print_Area_0_0_0_0_0_0_0_0_0_0" localSheetId="3">'VII Статутн. капіт'!$A$1:$H$21</definedName>
    <definedName name="Print_Area_0_0_0_0_0_0_0_0_0_0" localSheetId="1">'ІІ. Розр. з бюджетом'!$A$1:$H$46</definedName>
    <definedName name="Print_Area_0_0_0_0_0_0_0_0_0_0_0" localSheetId="0">'I. Фін результат'!$A$1:$I$108</definedName>
    <definedName name="Print_Area_0_0_0_0_0_0_0_0_0_0_0" localSheetId="2">'IV. Кап. інвестиції'!$A$1:$H$18</definedName>
    <definedName name="Print_Area_0_0_0_0_0_0_0_0_0_0_0" localSheetId="3">'VII Статутн. капіт'!$A$1:$H$21</definedName>
    <definedName name="Print_Area_0_0_0_0_0_0_0_0_0_0_0" localSheetId="1">'ІІ. Розр. з бюджетом'!$A$1:$H$46</definedName>
    <definedName name="Print_Area_0_0_0_0_0_0_0_0_0_0_0_0" localSheetId="0">'I. Фін результат'!$A$1:$I$108</definedName>
    <definedName name="Print_Area_0_0_0_0_0_0_0_0_0_0_0_0" localSheetId="2">'IV. Кап. інвестиції'!$A$1:$H$18</definedName>
    <definedName name="Print_Area_0_0_0_0_0_0_0_0_0_0_0_0" localSheetId="3">'VII Статутн. капіт'!$A$1:$H$21</definedName>
    <definedName name="Print_Area_0_0_0_0_0_0_0_0_0_0_0_0" localSheetId="1">'ІІ. Розр. з бюджетом'!$A$1:$H$46</definedName>
    <definedName name="Print_Area_0_0_0_0_0_0_0_0_0_0_0_0_0" localSheetId="0">'I. Фін результат'!$A$1:$I$108</definedName>
    <definedName name="Print_Area_0_0_0_0_0_0_0_0_0_0_0_0_0" localSheetId="2">'IV. Кап. інвестиції'!$A$1:$H$18</definedName>
    <definedName name="Print_Area_0_0_0_0_0_0_0_0_0_0_0_0_0" localSheetId="3">'VII Статутн. капіт'!$A$1:$H$21</definedName>
    <definedName name="Print_Area_0_0_0_0_0_0_0_0_0_0_0_0_0" localSheetId="1">'ІІ. Розр. з бюджетом'!$A$1:$H$46</definedName>
    <definedName name="Print_Area_0_0_0_0_0_0_0_0_0_0_0_0_0_0" localSheetId="0">'I. Фін результат'!$A$1:$I$108</definedName>
    <definedName name="Print_Area_0_0_0_0_0_0_0_0_0_0_0_0_0_0" localSheetId="2">'IV. Кап. інвестиції'!$A$1:$H$18</definedName>
    <definedName name="Print_Area_0_0_0_0_0_0_0_0_0_0_0_0_0_0" localSheetId="3">'VII Статутн. капіт'!$A$1:$H$21</definedName>
    <definedName name="Print_Area_0_0_0_0_0_0_0_0_0_0_0_0_0_0" localSheetId="1">'ІІ. Розр. з бюджетом'!$A$1:$H$46</definedName>
    <definedName name="Print_Area_0_0_0_0_0_0_0_0_0_0_0_0_0_0_0" localSheetId="0">'I. Фін результат'!$A$1:$I$108</definedName>
    <definedName name="Print_Area_0_0_0_0_0_0_0_0_0_0_0_0_0_0_0" localSheetId="2">'IV. Кап. інвестиції'!$A$1:$H$18</definedName>
    <definedName name="Print_Area_0_0_0_0_0_0_0_0_0_0_0_0_0_0_0" localSheetId="3">'VII Статутн. капіт'!$A$1:$H$21</definedName>
    <definedName name="Print_Area_0_0_0_0_0_0_0_0_0_0_0_0_0_0_0" localSheetId="1">'ІІ. Розр. з бюджетом'!$A$1:$H$46</definedName>
    <definedName name="Print_Area_0_0_0_0_0_0_0_0_0_0_0_0_0_0_0_0" localSheetId="0">'I. Фін результат'!$A$1:$I$108</definedName>
    <definedName name="Print_Area_0_0_0_0_0_0_0_0_0_0_0_0_0_0_0_0" localSheetId="2">'IV. Кап. інвестиції'!$A$1:$H$18</definedName>
    <definedName name="Print_Area_0_0_0_0_0_0_0_0_0_0_0_0_0_0_0_0" localSheetId="3">'VII Статутн. капіт'!$A$1:$H$21</definedName>
    <definedName name="Print_Area_0_0_0_0_0_0_0_0_0_0_0_0_0_0_0_0" localSheetId="1">'ІІ. Розр. з бюджетом'!$A$1:$H$46</definedName>
    <definedName name="Print_Area_0_0_0_0_0_0_0_0_0_0_0_0_0_0_0_0_0" localSheetId="0">'I. Фін результат'!$A$1:$I$108</definedName>
    <definedName name="Print_Area_0_0_0_0_0_0_0_0_0_0_0_0_0_0_0_0_0" localSheetId="2">'IV. Кап. інвестиції'!$A$1:$H$18</definedName>
    <definedName name="Print_Area_0_0_0_0_0_0_0_0_0_0_0_0_0_0_0_0_0" localSheetId="3">'VII Статутн. капіт'!$A$1:$H$21</definedName>
    <definedName name="Print_Area_0_0_0_0_0_0_0_0_0_0_0_0_0_0_0_0_0" localSheetId="1">'ІІ. Розр. з бюджетом'!$A$1:$H$46</definedName>
    <definedName name="Print_Area_0_0_0_0_0_0_0_0_0_0_0_0_0_0_0_0_0_0" localSheetId="0">'I. Фін результат'!$A$1:$I$108</definedName>
    <definedName name="Print_Area_0_0_0_0_0_0_0_0_0_0_0_0_0_0_0_0_0_0" localSheetId="2">'IV. Кап. інвестиції'!$A$1:$H$18</definedName>
    <definedName name="Print_Area_0_0_0_0_0_0_0_0_0_0_0_0_0_0_0_0_0_0" localSheetId="3">'VII Статутн. капіт'!$A$1:$H$21</definedName>
    <definedName name="Print_Area_0_0_0_0_0_0_0_0_0_0_0_0_0_0_0_0_0_0" localSheetId="1">'ІІ. Розр. з бюджетом'!$A$1:$H$46</definedName>
    <definedName name="Print_Area_0_0_0_0_0_0_0_0_0_0_0_0_0_0_0_0_0_0_0" localSheetId="0">'I. Фін результат'!$A$1:$I$108</definedName>
    <definedName name="Print_Area_0_0_0_0_0_0_0_0_0_0_0_0_0_0_0_0_0_0_0" localSheetId="2">'IV. Кап. інвестиції'!$A$1:$H$18</definedName>
    <definedName name="Print_Area_0_0_0_0_0_0_0_0_0_0_0_0_0_0_0_0_0_0_0" localSheetId="3">'VII Статутн. капіт'!$A$1:$H$21</definedName>
    <definedName name="Print_Area_0_0_0_0_0_0_0_0_0_0_0_0_0_0_0_0_0_0_0" localSheetId="1">'ІІ. Розр. з бюджетом'!$A$1:$H$46</definedName>
    <definedName name="Print_Area_0_0_0_0_0_0_0_0_0_0_0_0_0_0_0_0_0_0_0_0" localSheetId="0">'I. Фін результат'!$A$1:$I$108</definedName>
    <definedName name="Print_Area_0_0_0_0_0_0_0_0_0_0_0_0_0_0_0_0_0_0_0_0" localSheetId="2">'IV. Кап. інвестиції'!$A$1:$H$18</definedName>
    <definedName name="Print_Area_0_0_0_0_0_0_0_0_0_0_0_0_0_0_0_0_0_0_0_0" localSheetId="3">'VII Статутн. капіт'!$A$1:$H$21</definedName>
    <definedName name="Print_Area_0_0_0_0_0_0_0_0_0_0_0_0_0_0_0_0_0_0_0_0" localSheetId="1">'ІІ. Розр. з бюджетом'!$A$1:$H$46</definedName>
    <definedName name="Print_Area_0_0_0_0_0_0_0_0_0_0_0_0_0_0_0_0_0_0_0_0_0" localSheetId="0">'I. Фін результат'!$A$1:$I$108</definedName>
    <definedName name="Print_Area_0_0_0_0_0_0_0_0_0_0_0_0_0_0_0_0_0_0_0_0_0" localSheetId="2">'IV. Кап. інвестиції'!$A$1:$H$18</definedName>
    <definedName name="Print_Area_0_0_0_0_0_0_0_0_0_0_0_0_0_0_0_0_0_0_0_0_0" localSheetId="3">'VII Статутн. капіт'!$A$1:$H$21</definedName>
    <definedName name="Print_Area_0_0_0_0_0_0_0_0_0_0_0_0_0_0_0_0_0_0_0_0_0" localSheetId="1">'ІІ. Розр. з бюджетом'!$A$1:$H$46</definedName>
    <definedName name="Print_Area_0_0_0_0_0_0_0_0_0_0_0_0_0_0_0_0_0_0_0_0_0_0" localSheetId="0">'I. Фін результат'!$A$1:$I$108</definedName>
    <definedName name="Print_Area_0_0_0_0_0_0_0_0_0_0_0_0_0_0_0_0_0_0_0_0_0_0" localSheetId="2">'IV. Кап. інвестиції'!$A$1:$H$18</definedName>
    <definedName name="Print_Area_0_0_0_0_0_0_0_0_0_0_0_0_0_0_0_0_0_0_0_0_0_0" localSheetId="3">'VII Статутн. капіт'!$A$1:$H$21</definedName>
    <definedName name="Print_Area_0_0_0_0_0_0_0_0_0_0_0_0_0_0_0_0_0_0_0_0_0_0" localSheetId="1">'ІІ. Розр. з бюджетом'!$A$1:$H$46</definedName>
    <definedName name="Print_Area_0_0_0_0_0_0_0_0_0_0_0_0_0_0_0_0_0_0_0_0_0_0_0" localSheetId="0">'I. Фін результат'!$A$1:$I$108</definedName>
    <definedName name="Print_Area_0_0_0_0_0_0_0_0_0_0_0_0_0_0_0_0_0_0_0_0_0_0_0" localSheetId="2">'IV. Кап. інвестиції'!$A$1:$H$18</definedName>
    <definedName name="Print_Area_0_0_0_0_0_0_0_0_0_0_0_0_0_0_0_0_0_0_0_0_0_0_0" localSheetId="3">'VII Статутн. капіт'!$A$1:$H$21</definedName>
    <definedName name="Print_Area_0_0_0_0_0_0_0_0_0_0_0_0_0_0_0_0_0_0_0_0_0_0_0" localSheetId="1">'ІІ. Розр. з бюджетом'!$A$1:$H$46</definedName>
    <definedName name="Print_Area_0_0_0_0_0_0_0_0_0_0_0_0_0_0_0_0_0_0_0_0_0_0_0_0" localSheetId="0">'I. Фін результат'!$A$1:$I$108</definedName>
    <definedName name="Print_Area_0_0_0_0_0_0_0_0_0_0_0_0_0_0_0_0_0_0_0_0_0_0_0_0" localSheetId="2">'IV. Кап. інвестиції'!$A$1:$H$18</definedName>
    <definedName name="Print_Area_0_0_0_0_0_0_0_0_0_0_0_0_0_0_0_0_0_0_0_0_0_0_0_0" localSheetId="3">'VII Статутн. капіт'!$A$1:$H$21</definedName>
    <definedName name="Print_Area_0_0_0_0_0_0_0_0_0_0_0_0_0_0_0_0_0_0_0_0_0_0_0_0" localSheetId="1">'ІІ. Розр. з бюджетом'!$A$1:$H$46</definedName>
    <definedName name="Print_Area_0_0_0_0_0_0_0_0_0_0_0_0_0_0_0_0_0_0_0_0_0_0_0_0_0" localSheetId="0">'I. Фін результат'!$A$1:$I$108</definedName>
    <definedName name="Print_Area_0_0_0_0_0_0_0_0_0_0_0_0_0_0_0_0_0_0_0_0_0_0_0_0_0" localSheetId="2">'IV. Кап. інвестиції'!$A$1:$H$18</definedName>
    <definedName name="Print_Area_0_0_0_0_0_0_0_0_0_0_0_0_0_0_0_0_0_0_0_0_0_0_0_0_0" localSheetId="3">'VII Статутн. капіт'!$A$1:$H$21</definedName>
    <definedName name="Print_Area_0_0_0_0_0_0_0_0_0_0_0_0_0_0_0_0_0_0_0_0_0_0_0_0_0" localSheetId="1">'ІІ. Розр. з бюджетом'!$A$1:$H$46</definedName>
    <definedName name="Print_Titles_0" localSheetId="0">'I. Фін результат'!$8:$10</definedName>
    <definedName name="Print_Titles_0" localSheetId="1">'ІІ. Розр. з бюджетом'!$4:$6</definedName>
    <definedName name="Print_Titles_0_0" localSheetId="0">'I. Фін результат'!$8:$10</definedName>
    <definedName name="Print_Titles_0_0" localSheetId="1">'ІІ. Розр. з бюджетом'!$4:$6</definedName>
    <definedName name="Print_Titles_0_0_0" localSheetId="0">'I. Фін результат'!$8:$10</definedName>
    <definedName name="Print_Titles_0_0_0" localSheetId="1">'ІІ. Розр. з бюджетом'!$4:$6</definedName>
    <definedName name="Print_Titles_0_0_0_0" localSheetId="0">'I. Фін результат'!$8:$10</definedName>
    <definedName name="Print_Titles_0_0_0_0" localSheetId="1">'ІІ. Розр. з бюджетом'!$4:$6</definedName>
    <definedName name="Print_Titles_0_0_0_0_0" localSheetId="0">'I. Фін результат'!$8:$10</definedName>
    <definedName name="Print_Titles_0_0_0_0_0" localSheetId="1">'ІІ. Розр. з бюджетом'!$4:$6</definedName>
    <definedName name="Print_Titles_0_0_0_0_0_0" localSheetId="0">'I. Фін результат'!$8:$10</definedName>
    <definedName name="Print_Titles_0_0_0_0_0_0" localSheetId="1">'ІІ. Розр. з бюджетом'!$4:$6</definedName>
    <definedName name="Print_Titles_0_0_0_0_0_0_0" localSheetId="0">'I. Фін результат'!$8:$10</definedName>
    <definedName name="Print_Titles_0_0_0_0_0_0_0" localSheetId="1">'ІІ. Розр. з бюджетом'!$4:$6</definedName>
    <definedName name="Print_Titles_0_0_0_0_0_0_0_0" localSheetId="0">'I. Фін результат'!$8:$10</definedName>
    <definedName name="Print_Titles_0_0_0_0_0_0_0_0" localSheetId="1">'ІІ. Розр. з бюджетом'!$4:$6</definedName>
    <definedName name="Print_Titles_0_0_0_0_0_0_0_0_0" localSheetId="0">'I. Фін результат'!$8:$10</definedName>
    <definedName name="Print_Titles_0_0_0_0_0_0_0_0_0" localSheetId="1">'ІІ. Розр. з бюджетом'!$4:$6</definedName>
    <definedName name="Print_Titles_0_0_0_0_0_0_0_0_0_0" localSheetId="0">'I. Фін результат'!$8:$10</definedName>
    <definedName name="Print_Titles_0_0_0_0_0_0_0_0_0_0" localSheetId="1">'ІІ. Розр. з бюджетом'!$4:$6</definedName>
    <definedName name="Print_Titles_0_0_0_0_0_0_0_0_0_0_0" localSheetId="0">'I. Фін результат'!$8:$10</definedName>
    <definedName name="Print_Titles_0_0_0_0_0_0_0_0_0_0_0" localSheetId="1">'ІІ. Розр. з бюджетом'!$4:$6</definedName>
    <definedName name="Print_Titles_0_0_0_0_0_0_0_0_0_0_0_0" localSheetId="0">'I. Фін результат'!$8:$10</definedName>
    <definedName name="Print_Titles_0_0_0_0_0_0_0_0_0_0_0_0" localSheetId="1">'ІІ. Розр. з бюджетом'!$4:$6</definedName>
    <definedName name="Print_Titles_0_0_0_0_0_0_0_0_0_0_0_0_0" localSheetId="0">'I. Фін результат'!$8:$10</definedName>
    <definedName name="Print_Titles_0_0_0_0_0_0_0_0_0_0_0_0_0" localSheetId="1">'ІІ. Розр. з бюджетом'!$4:$6</definedName>
    <definedName name="Print_Titles_0_0_0_0_0_0_0_0_0_0_0_0_0_0" localSheetId="0">'I. Фін результат'!$8:$10</definedName>
    <definedName name="Print_Titles_0_0_0_0_0_0_0_0_0_0_0_0_0_0" localSheetId="1">'ІІ. Розр. з бюджетом'!$4:$6</definedName>
    <definedName name="Print_Titles_0_0_0_0_0_0_0_0_0_0_0_0_0_0_0" localSheetId="0">'I. Фін результат'!$8:$10</definedName>
    <definedName name="Print_Titles_0_0_0_0_0_0_0_0_0_0_0_0_0_0_0" localSheetId="1">'ІІ. Розр. з бюджетом'!$4:$6</definedName>
    <definedName name="Print_Titles_0_0_0_0_0_0_0_0_0_0_0_0_0_0_0_0" localSheetId="0">'I. Фін результат'!$8:$10</definedName>
    <definedName name="Print_Titles_0_0_0_0_0_0_0_0_0_0_0_0_0_0_0_0" localSheetId="1">'ІІ. Розр. з бюджетом'!$4:$6</definedName>
    <definedName name="Print_Titles_0_0_0_0_0_0_0_0_0_0_0_0_0_0_0_0_0" localSheetId="0">'I. Фін результат'!$8:$10</definedName>
    <definedName name="Print_Titles_0_0_0_0_0_0_0_0_0_0_0_0_0_0_0_0_0" localSheetId="1">'ІІ. Розр. з бюджетом'!$4:$6</definedName>
    <definedName name="Print_Titles_0_0_0_0_0_0_0_0_0_0_0_0_0_0_0_0_0_0" localSheetId="0">'I. Фін результат'!$8:$10</definedName>
    <definedName name="Print_Titles_0_0_0_0_0_0_0_0_0_0_0_0_0_0_0_0_0_0" localSheetId="1">'ІІ. Розр. з бюджетом'!$4:$6</definedName>
    <definedName name="Print_Titles_0_0_0_0_0_0_0_0_0_0_0_0_0_0_0_0_0_0_0" localSheetId="0">'I. Фін результат'!$8:$10</definedName>
    <definedName name="Print_Titles_0_0_0_0_0_0_0_0_0_0_0_0_0_0_0_0_0_0_0" localSheetId="1">'ІІ. Розр. з бюджетом'!$4:$6</definedName>
    <definedName name="Print_Titles_0_0_0_0_0_0_0_0_0_0_0_0_0_0_0_0_0_0_0_0" localSheetId="0">'I. Фін результат'!$8:$10</definedName>
    <definedName name="Print_Titles_0_0_0_0_0_0_0_0_0_0_0_0_0_0_0_0_0_0_0_0" localSheetId="1">'ІІ. Розр. з бюджетом'!$4:$6</definedName>
    <definedName name="Print_Titles_0_0_0_0_0_0_0_0_0_0_0_0_0_0_0_0_0_0_0_0_0" localSheetId="0">'I. Фін результат'!$8:$10</definedName>
    <definedName name="Print_Titles_0_0_0_0_0_0_0_0_0_0_0_0_0_0_0_0_0_0_0_0_0" localSheetId="1">'ІІ. Розр. з бюджетом'!$4:$6</definedName>
    <definedName name="Print_Titles_0_0_0_0_0_0_0_0_0_0_0_0_0_0_0_0_0_0_0_0_0_0" localSheetId="0">'I. Фін результат'!$8:$10</definedName>
    <definedName name="Print_Titles_0_0_0_0_0_0_0_0_0_0_0_0_0_0_0_0_0_0_0_0_0_0" localSheetId="1">'ІІ. Розр. з бюджетом'!$4:$6</definedName>
    <definedName name="Print_Titles_0_0_0_0_0_0_0_0_0_0_0_0_0_0_0_0_0_0_0_0_0_0_0" localSheetId="0">'I. Фін результат'!$8:$10</definedName>
    <definedName name="Print_Titles_0_0_0_0_0_0_0_0_0_0_0_0_0_0_0_0_0_0_0_0_0_0_0" localSheetId="1">'ІІ. Розр. з бюджетом'!$4:$6</definedName>
    <definedName name="Print_Titles_0_0_0_0_0_0_0_0_0_0_0_0_0_0_0_0_0_0_0_0_0_0_0_0" localSheetId="0">'I. Фін результат'!$8:$10</definedName>
    <definedName name="Print_Titles_0_0_0_0_0_0_0_0_0_0_0_0_0_0_0_0_0_0_0_0_0_0_0_0" localSheetId="1">'ІІ. Розр. з бюджетом'!$4:$6</definedName>
    <definedName name="Print_Titles_0_0_0_0_0_0_0_0_0_0_0_0_0_0_0_0_0_0_0_0_0_0_0_0_0" localSheetId="0">'I. Фін результат'!$8:$10</definedName>
    <definedName name="Print_Titles_0_0_0_0_0_0_0_0_0_0_0_0_0_0_0_0_0_0_0_0_0_0_0_0_0" localSheetId="1">'ІІ. Розр. з бюджетом'!$4:$6</definedName>
    <definedName name="SU_ID">#REF!</definedName>
    <definedName name="ttttttt">#REF!</definedName>
    <definedName name="yyyy">#REF!</definedName>
    <definedName name="ав">#REF!</definedName>
    <definedName name="е">#REF!</definedName>
    <definedName name="є">#REF!</definedName>
    <definedName name="_xlnm.Print_Titles" localSheetId="0">'I. Фін результат'!$8:$10</definedName>
    <definedName name="_xlnm.Print_Titles" localSheetId="1">'ІІ. Розр. з бюджетом'!$4:$6</definedName>
    <definedName name="ів">#REF!</definedName>
    <definedName name="ів___0">#REF!</definedName>
    <definedName name="ів_22">#REF!</definedName>
    <definedName name="ів_26">#REF!</definedName>
    <definedName name="іваф">#REF!</definedName>
    <definedName name="йуц">#REF!</definedName>
    <definedName name="йцу">#REF!</definedName>
    <definedName name="йцуйй">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Фін результат'!$A$1:$I$108</definedName>
    <definedName name="_xlnm.Print_Area" localSheetId="2">'IV. Кап. інвестиції'!$A$1:$H$18</definedName>
    <definedName name="_xlnm.Print_Area" localSheetId="3">'VII Статутн. капіт'!$A$1:$H$21</definedName>
    <definedName name="_xlnm.Print_Area" localSheetId="1">'ІІ. Розр. з бюджетом'!$A$1:$H$46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р">#REF!</definedName>
    <definedName name="уйцукйцуйу">#REF!</definedName>
    <definedName name="ш">#REF!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3" i="1"/>
  <c r="F93"/>
  <c r="E93"/>
  <c r="D93"/>
  <c r="C38" i="2" l="1"/>
  <c r="C33"/>
  <c r="C27"/>
  <c r="C19"/>
  <c r="C41" s="1"/>
  <c r="C17"/>
  <c r="C9"/>
  <c r="C73" i="1"/>
  <c r="C70"/>
  <c r="F9" i="4"/>
  <c r="G9" s="1"/>
  <c r="E9"/>
  <c r="D9"/>
  <c r="C9"/>
  <c r="H13" i="3"/>
  <c r="G13"/>
  <c r="H12"/>
  <c r="G12"/>
  <c r="H11"/>
  <c r="G11"/>
  <c r="H10"/>
  <c r="G10"/>
  <c r="H9"/>
  <c r="G9"/>
  <c r="H8"/>
  <c r="G8"/>
  <c r="F7"/>
  <c r="H7" s="1"/>
  <c r="E7"/>
  <c r="D7"/>
  <c r="C7"/>
  <c r="H40" i="2"/>
  <c r="G40"/>
  <c r="H39"/>
  <c r="G39"/>
  <c r="F38"/>
  <c r="H38" s="1"/>
  <c r="E38"/>
  <c r="D38"/>
  <c r="H37"/>
  <c r="G37"/>
  <c r="H36"/>
  <c r="G36"/>
  <c r="H35"/>
  <c r="G35"/>
  <c r="H34"/>
  <c r="G34"/>
  <c r="F33"/>
  <c r="E33"/>
  <c r="D33"/>
  <c r="H32"/>
  <c r="G32"/>
  <c r="H31"/>
  <c r="G31"/>
  <c r="H30"/>
  <c r="G30"/>
  <c r="H29"/>
  <c r="G29"/>
  <c r="H28"/>
  <c r="G28"/>
  <c r="F27"/>
  <c r="H27" s="1"/>
  <c r="E27"/>
  <c r="D27"/>
  <c r="H26"/>
  <c r="H25"/>
  <c r="G25"/>
  <c r="H24"/>
  <c r="G24"/>
  <c r="H23"/>
  <c r="G23"/>
  <c r="H22"/>
  <c r="G22"/>
  <c r="H21"/>
  <c r="G21"/>
  <c r="H20"/>
  <c r="G20"/>
  <c r="F19"/>
  <c r="F41" s="1"/>
  <c r="E19"/>
  <c r="D19"/>
  <c r="G11"/>
  <c r="G10"/>
  <c r="F9"/>
  <c r="E9"/>
  <c r="D9"/>
  <c r="F103" i="1"/>
  <c r="E103"/>
  <c r="D103"/>
  <c r="C103"/>
  <c r="H102"/>
  <c r="G102"/>
  <c r="H101"/>
  <c r="G101"/>
  <c r="H100"/>
  <c r="G100"/>
  <c r="H99"/>
  <c r="G99"/>
  <c r="H98"/>
  <c r="G98"/>
  <c r="H97"/>
  <c r="G97"/>
  <c r="H96"/>
  <c r="G96"/>
  <c r="H93"/>
  <c r="G93"/>
  <c r="H92"/>
  <c r="G92"/>
  <c r="H91"/>
  <c r="G91"/>
  <c r="H90"/>
  <c r="G90"/>
  <c r="H89"/>
  <c r="G89"/>
  <c r="H86"/>
  <c r="G86"/>
  <c r="H83"/>
  <c r="H82"/>
  <c r="G82"/>
  <c r="H80"/>
  <c r="H79"/>
  <c r="G79"/>
  <c r="H78"/>
  <c r="G78"/>
  <c r="H77"/>
  <c r="G77"/>
  <c r="H75"/>
  <c r="G75"/>
  <c r="H74"/>
  <c r="G74"/>
  <c r="F73"/>
  <c r="H73" s="1"/>
  <c r="E73"/>
  <c r="G73" s="1"/>
  <c r="D73"/>
  <c r="H72"/>
  <c r="G72"/>
  <c r="H71"/>
  <c r="G71"/>
  <c r="F70"/>
  <c r="H70" s="1"/>
  <c r="E70"/>
  <c r="D70"/>
  <c r="H69"/>
  <c r="G69"/>
  <c r="H68"/>
  <c r="G68"/>
  <c r="H67"/>
  <c r="G67"/>
  <c r="H66"/>
  <c r="G66"/>
  <c r="H64"/>
  <c r="G64"/>
  <c r="H63"/>
  <c r="G63"/>
  <c r="H62"/>
  <c r="G62"/>
  <c r="H61"/>
  <c r="G61"/>
  <c r="H60"/>
  <c r="G60"/>
  <c r="H59"/>
  <c r="G59"/>
  <c r="F58"/>
  <c r="H58" s="1"/>
  <c r="E58"/>
  <c r="D58"/>
  <c r="C58"/>
  <c r="H57"/>
  <c r="G57"/>
  <c r="H56"/>
  <c r="G56"/>
  <c r="H55"/>
  <c r="G55"/>
  <c r="F54"/>
  <c r="F84" s="1"/>
  <c r="E54"/>
  <c r="E84" s="1"/>
  <c r="D54"/>
  <c r="C54"/>
  <c r="C84" s="1"/>
  <c r="H53"/>
  <c r="G53"/>
  <c r="H52"/>
  <c r="G52"/>
  <c r="H51"/>
  <c r="G51"/>
  <c r="H50"/>
  <c r="G50"/>
  <c r="H49"/>
  <c r="G49"/>
  <c r="H48"/>
  <c r="G48"/>
  <c r="H47"/>
  <c r="G47"/>
  <c r="F46"/>
  <c r="E46"/>
  <c r="D46"/>
  <c r="C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F23"/>
  <c r="E23"/>
  <c r="D23"/>
  <c r="C23"/>
  <c r="H21"/>
  <c r="G21"/>
  <c r="H20"/>
  <c r="G20"/>
  <c r="H19"/>
  <c r="G19"/>
  <c r="H18"/>
  <c r="G18"/>
  <c r="H17"/>
  <c r="G17"/>
  <c r="H16"/>
  <c r="G16"/>
  <c r="H15"/>
  <c r="G15"/>
  <c r="H14"/>
  <c r="G14"/>
  <c r="F13"/>
  <c r="F85" s="1"/>
  <c r="E13"/>
  <c r="E85" s="1"/>
  <c r="D13"/>
  <c r="C13"/>
  <c r="C85" s="1"/>
  <c r="H12"/>
  <c r="G12"/>
  <c r="D41" i="2" l="1"/>
  <c r="G9"/>
  <c r="G103" i="1"/>
  <c r="G70"/>
  <c r="D84"/>
  <c r="G58"/>
  <c r="G46"/>
  <c r="D85"/>
  <c r="E41" i="2"/>
  <c r="H33"/>
  <c r="H103" i="1"/>
  <c r="H46"/>
  <c r="G23"/>
  <c r="H85"/>
  <c r="G85"/>
  <c r="H84"/>
  <c r="G84"/>
  <c r="H41" i="2"/>
  <c r="G41"/>
  <c r="H13" i="1"/>
  <c r="D22"/>
  <c r="D65" s="1"/>
  <c r="F22"/>
  <c r="H23"/>
  <c r="G13"/>
  <c r="C22"/>
  <c r="C65" s="1"/>
  <c r="E22"/>
  <c r="E65" s="1"/>
  <c r="G54"/>
  <c r="H19" i="2"/>
  <c r="G27"/>
  <c r="G33"/>
  <c r="G38"/>
  <c r="G7" i="3"/>
  <c r="H54" i="1"/>
  <c r="G19" i="2"/>
  <c r="E88" i="1" l="1"/>
  <c r="E94" s="1"/>
  <c r="E76"/>
  <c r="E81" s="1"/>
  <c r="E17" i="2" s="1"/>
  <c r="F65" i="1"/>
  <c r="G22"/>
  <c r="H22"/>
  <c r="C88"/>
  <c r="C94" s="1"/>
  <c r="C76"/>
  <c r="C81" s="1"/>
  <c r="D88"/>
  <c r="D94" s="1"/>
  <c r="D76"/>
  <c r="D81" s="1"/>
  <c r="D17" i="2" s="1"/>
  <c r="F88" i="1" l="1"/>
  <c r="F76"/>
  <c r="H65"/>
  <c r="G65"/>
  <c r="F94" l="1"/>
  <c r="H88"/>
  <c r="G88"/>
  <c r="H76"/>
  <c r="F81"/>
  <c r="G76"/>
  <c r="H94" l="1"/>
  <c r="G94"/>
  <c r="G81"/>
  <c r="F17" i="2"/>
  <c r="H81" i="1"/>
</calcChain>
</file>

<file path=xl/sharedStrings.xml><?xml version="1.0" encoding="utf-8"?>
<sst xmlns="http://schemas.openxmlformats.org/spreadsheetml/2006/main" count="331" uniqueCount="180">
  <si>
    <t>ЗВІТ</t>
  </si>
  <si>
    <t>за 9 місяців 2017 року</t>
  </si>
  <si>
    <t>Таблиця 1</t>
  </si>
  <si>
    <t>І. Формування фінансових результатів</t>
  </si>
  <si>
    <t>(тис.грн.)</t>
  </si>
  <si>
    <t>Найменування показника</t>
  </si>
  <si>
    <t xml:space="preserve">Код рядка </t>
  </si>
  <si>
    <t>Факт наростаючим підсумком
з початку року</t>
  </si>
  <si>
    <t>план</t>
  </si>
  <si>
    <t>факт</t>
  </si>
  <si>
    <t>відхилення,  +/–</t>
  </si>
  <si>
    <t>виконання,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</si>
  <si>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</si>
  <si>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</si>
  <si>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</si>
  <si>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</si>
  <si>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</si>
  <si>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</si>
  <si>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</si>
  <si>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 на оплату праці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</si>
  <si>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</si>
  <si>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</si>
  <si>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</si>
  <si>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</si>
  <si>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</si>
  <si>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</si>
  <si>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</si>
  <si>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(    )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</si>
  <si>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</si>
  <si>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</si>
  <si>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</si>
  <si>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</si>
  <si>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</si>
  <si>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</si>
  <si>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</si>
  <si>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</si>
  <si>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</si>
  <si>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</si>
  <si>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</si>
  <si>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</si>
  <si>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</si>
  <si>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</si>
  <si>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</si>
  <si>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</si>
  <si>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</si>
  <si>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</si>
  <si>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</si>
  <si>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</si>
  <si>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</si>
  <si>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</si>
  <si>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</si>
  <si>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</si>
  <si>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</si>
  <si>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</si>
  <si>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</si>
  <si>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</si>
  <si>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</si>
  <si>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</si>
  <si>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</si>
  <si>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</si>
  <si>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</si>
  <si>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</si>
  <si>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</si>
  <si>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</si>
  <si>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</si>
  <si>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</si>
  <si>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</si>
  <si>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</si>
  <si>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</si>
  <si>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</si>
  <si>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</si>
  <si>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</si>
  <si>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</si>
  <si>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</si>
  <si>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</si>
  <si>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</si>
  <si>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</si>
  <si>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</si>
  <si>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</si>
  <si>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</si>
  <si>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</si>
  <si>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</si>
  <si>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</si>
  <si>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</si>
  <si>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</si>
  <si>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</si>
  <si>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</si>
  <si>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EBITDA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</si>
  <si>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</si>
  <si>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</si>
  <si>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</si>
  <si>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</si>
  <si>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</si>
  <si>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</si>
  <si>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Усього</t>
  </si>
  <si>
    <t xml:space="preserve">Головний лікар КП “МЛДЦ” </t>
  </si>
  <si>
    <t>_____________________________</t>
  </si>
  <si>
    <t>Д. С. Фостаковський</t>
  </si>
  <si>
    <t xml:space="preserve">    (посада)</t>
  </si>
  <si>
    <t xml:space="preserve">                   (підпис)</t>
  </si>
  <si>
    <t xml:space="preserve">         (ініціали, прізвище)    </t>
  </si>
  <si>
    <t>Таблиця 2</t>
  </si>
  <si>
    <t>IІ. Розрахунки з бюджетом</t>
  </si>
  <si>
    <t>тис.грн.</t>
  </si>
  <si>
    <t xml:space="preserve">Факт наростаючим підсумком
з початку року </t>
  </si>
  <si>
    <t xml:space="preserve">план </t>
  </si>
  <si>
    <t xml:space="preserve">факт 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</si>
  <si>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</si>
  <si>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</si>
  <si>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х</t>
  </si>
  <si>
    <t>Нараховані до сплати відрахування частини чистого прибутку, усього, у тому числі:</t>
  </si>
  <si>
    <t>комунальними підприємствами міста до міського бюджету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</si>
  <si>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</si>
  <si>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</si>
  <si>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</si>
  <si>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</si>
  <si>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</si>
  <si>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</si>
  <si>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</si>
  <si>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</si>
  <si>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</si>
  <si>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</si>
  <si>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</si>
  <si>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</si>
  <si>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</si>
  <si>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</si>
  <si>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</si>
  <si>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(військовий збір)</t>
  </si>
  <si>
    <t>Сплата податків та зборів до місцевих бюджетів (податкові платежі), усього, у тому числі:</t>
  </si>
  <si>
    <t>податок на прибуток</t>
  </si>
  <si>
    <t>земельний податок</t>
  </si>
  <si>
    <t>орендна плата</t>
  </si>
  <si>
    <t>Інші податки, збори та платежі, усього, у тому числі:</t>
  </si>
  <si>
    <t>відрахування частини чистого прибутку комунальними підприємствами міста до міського бюджету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</si>
  <si>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</si>
  <si>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</si>
  <si>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</si>
  <si>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</si>
  <si>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</si>
  <si>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</si>
  <si>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Усього виплат </t>
  </si>
  <si>
    <t>Головний лікар КП “МЛДЦ”</t>
  </si>
  <si>
    <t>__________________________</t>
  </si>
  <si>
    <t xml:space="preserve">        (посада)</t>
  </si>
  <si>
    <t xml:space="preserve">                  (підпис)</t>
  </si>
  <si>
    <t xml:space="preserve">             (ініціали, прізвище)    </t>
  </si>
  <si>
    <t>Таблиця 4</t>
  </si>
  <si>
    <t xml:space="preserve">IV. Капітальні інвестиції </t>
  </si>
  <si>
    <t>Факт наростаючим підсумком з початку року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</si>
  <si>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</si>
  <si>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</si>
  <si>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</si>
  <si>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</si>
  <si>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</si>
  <si>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</si>
  <si>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</si>
  <si>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</si>
  <si>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(посада)</t>
  </si>
  <si>
    <t>(підпис)</t>
  </si>
  <si>
    <t xml:space="preserve">(ініціали, прізвище)    </t>
  </si>
  <si>
    <t>Таблиця 7</t>
  </si>
  <si>
    <t>IV. Розподіл коштів, отриманих з міського бюджету на поповнення статутного капіталу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</si>
  <si>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</si>
  <si>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</si>
  <si>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</si>
  <si>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</si>
  <si>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</si>
  <si>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про виконання показників фінансового плану КП “Міський лікувально - діагностичний центр” </t>
  </si>
  <si>
    <t>за 9 місяців 2018 року</t>
  </si>
  <si>
    <t>Звітний  9 місяців 2018 року</t>
  </si>
  <si>
    <t>за  9 місяців 2018 року</t>
  </si>
  <si>
    <t xml:space="preserve">за 9 місяців 2017 року </t>
  </si>
  <si>
    <t>Звітний 9 місяців 2018 року</t>
  </si>
  <si>
    <t>інші витрати на збут (розшифрувати)</t>
  </si>
  <si>
    <t>Дохід від участі в капіталі (50% прибутку отриманого від спільної діяльності)</t>
  </si>
  <si>
    <r>
      <t>Інші фінансові доходи</t>
    </r>
    <r>
      <rPr>
        <sz val="10.5"/>
        <rFont val="Times New Roman"/>
        <family val="1"/>
        <charset val="204"/>
      </rPr>
      <t xml:space="preserve"> (отримані відсотки банку)</t>
    </r>
  </si>
  <si>
    <r>
      <t>інші податки та збори</t>
    </r>
    <r>
      <rPr>
        <sz val="12"/>
        <rFont val="Times New Roman"/>
        <family val="1"/>
        <charset val="204"/>
      </rPr>
      <t xml:space="preserve"> (розшифрувати)</t>
    </r>
  </si>
  <si>
    <t>інші доходи (дохід від безоплатно одержаних основних засобів(в частині амортизаційних відрахувань)</t>
  </si>
  <si>
    <t>Втрати від участі в капіталі (від участі в спільній діяльності)</t>
  </si>
  <si>
    <r>
      <t>Фінансові витрати</t>
    </r>
    <r>
      <rPr>
        <sz val="10.5"/>
        <rFont val="Times New Roman"/>
        <family val="1"/>
        <charset val="204"/>
      </rPr>
      <t xml:space="preserve"> (відсотки за кредит)</t>
    </r>
  </si>
</sst>
</file>

<file path=xl/styles.xml><?xml version="1.0" encoding="utf-8"?>
<styleSheet xmlns="http://schemas.openxmlformats.org/spreadsheetml/2006/main">
  <numFmts count="3">
    <numFmt numFmtId="164" formatCode="_(* #,##0_);_(* \(#,##0\);_(* \-_);_(@_)"/>
    <numFmt numFmtId="165" formatCode="0.0"/>
    <numFmt numFmtId="166" formatCode="#,##0.0"/>
  </numFmts>
  <fonts count="12">
    <font>
      <sz val="10"/>
      <name val="Arial Cyr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u/>
      <sz val="10.5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.5"/>
      <color theme="0"/>
      <name val="Times New Roman"/>
      <family val="1"/>
      <charset val="204"/>
    </font>
    <font>
      <b/>
      <sz val="10.5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7" fillId="0" borderId="0" applyBorder="0" applyProtection="0"/>
  </cellStyleXfs>
  <cellXfs count="12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5" fontId="5" fillId="2" borderId="1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5" fontId="9" fillId="0" borderId="1" xfId="1" applyNumberFormat="1" applyFont="1" applyBorder="1" applyAlignment="1" applyProtection="1">
      <alignment horizontal="right"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165" fontId="9" fillId="2" borderId="1" xfId="1" applyNumberFormat="1" applyFont="1" applyFill="1" applyBorder="1" applyAlignment="1" applyProtection="1">
      <alignment horizontal="righ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5" fontId="10" fillId="2" borderId="1" xfId="1" applyNumberFormat="1" applyFont="1" applyFill="1" applyBorder="1" applyAlignment="1" applyProtection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5" fontId="11" fillId="0" borderId="1" xfId="1" applyNumberFormat="1" applyFont="1" applyFill="1" applyBorder="1" applyAlignment="1" applyProtection="1">
      <alignment horizontal="right" vertical="center" wrapText="1"/>
    </xf>
    <xf numFmtId="165" fontId="11" fillId="2" borderId="1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6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</sheetPr>
  <dimension ref="A2:AMK108"/>
  <sheetViews>
    <sheetView tabSelected="1" topLeftCell="A60" zoomScale="90" zoomScaleNormal="90" workbookViewId="0">
      <selection activeCell="A72" sqref="A72"/>
    </sheetView>
  </sheetViews>
  <sheetFormatPr defaultRowHeight="13.5"/>
  <cols>
    <col min="1" max="1" width="77.140625" style="1" customWidth="1"/>
    <col min="2" max="2" width="14.85546875" style="2" customWidth="1"/>
    <col min="3" max="3" width="21.28515625" style="2" customWidth="1"/>
    <col min="4" max="4" width="19.5703125" style="2" customWidth="1"/>
    <col min="5" max="5" width="19.140625" style="73" customWidth="1"/>
    <col min="6" max="6" width="19.5703125" style="2" customWidth="1"/>
    <col min="7" max="7" width="19.42578125" style="2" customWidth="1"/>
    <col min="8" max="8" width="17" style="2" customWidth="1"/>
    <col min="9" max="9" width="0.140625" style="2" customWidth="1"/>
    <col min="10" max="1025" width="9.140625" style="1" customWidth="1"/>
  </cols>
  <sheetData>
    <row r="2" spans="1:9">
      <c r="A2" s="112" t="s">
        <v>0</v>
      </c>
      <c r="B2" s="112" t="s">
        <v>0</v>
      </c>
      <c r="C2" s="112"/>
      <c r="D2" s="112"/>
      <c r="E2" s="112"/>
      <c r="F2" s="112"/>
      <c r="G2" s="112"/>
      <c r="H2" s="112"/>
    </row>
    <row r="3" spans="1:9" ht="18.75" customHeight="1">
      <c r="A3" s="112" t="s">
        <v>167</v>
      </c>
      <c r="B3" s="112"/>
      <c r="C3" s="112"/>
      <c r="D3" s="112"/>
      <c r="E3" s="112"/>
      <c r="F3" s="112"/>
      <c r="G3" s="112"/>
      <c r="H3" s="112"/>
    </row>
    <row r="4" spans="1:9" ht="18.75" customHeight="1">
      <c r="A4" s="112" t="s">
        <v>168</v>
      </c>
      <c r="B4" s="112"/>
      <c r="C4" s="112"/>
      <c r="D4" s="112"/>
      <c r="E4" s="112"/>
      <c r="F4" s="112"/>
      <c r="G4" s="112"/>
      <c r="H4" s="112"/>
    </row>
    <row r="5" spans="1:9">
      <c r="B5" s="108"/>
      <c r="C5" s="108"/>
      <c r="D5" s="108"/>
      <c r="E5" s="108"/>
      <c r="F5" s="108"/>
      <c r="G5" s="108"/>
      <c r="I5" s="4" t="s">
        <v>2</v>
      </c>
    </row>
    <row r="6" spans="1:9" ht="18.75" customHeight="1">
      <c r="A6" s="113" t="s">
        <v>3</v>
      </c>
      <c r="B6" s="113"/>
      <c r="C6" s="113"/>
      <c r="D6" s="113"/>
      <c r="E6" s="113"/>
      <c r="F6" s="113"/>
      <c r="G6" s="113"/>
      <c r="H6" s="113"/>
      <c r="I6" s="113"/>
    </row>
    <row r="7" spans="1:9" ht="22.5" customHeight="1">
      <c r="A7" s="5"/>
      <c r="B7" s="3"/>
      <c r="C7" s="3"/>
      <c r="D7" s="3"/>
      <c r="E7" s="67"/>
      <c r="F7" s="3"/>
      <c r="G7" s="3"/>
      <c r="H7" s="3" t="s">
        <v>4</v>
      </c>
      <c r="I7" s="3"/>
    </row>
    <row r="8" spans="1:9" ht="39" customHeight="1">
      <c r="A8" s="109" t="s">
        <v>5</v>
      </c>
      <c r="B8" s="110" t="s">
        <v>6</v>
      </c>
      <c r="C8" s="110" t="s">
        <v>7</v>
      </c>
      <c r="D8" s="110"/>
      <c r="E8" s="109" t="s">
        <v>169</v>
      </c>
      <c r="F8" s="109"/>
      <c r="G8" s="109"/>
      <c r="H8" s="109"/>
      <c r="I8" s="109"/>
    </row>
    <row r="9" spans="1:9" ht="104.25" customHeight="1">
      <c r="A9" s="109"/>
      <c r="B9" s="110"/>
      <c r="C9" s="7" t="s">
        <v>1</v>
      </c>
      <c r="D9" s="7" t="s">
        <v>168</v>
      </c>
      <c r="E9" s="68" t="s">
        <v>8</v>
      </c>
      <c r="F9" s="7" t="s">
        <v>9</v>
      </c>
      <c r="G9" s="8" t="s">
        <v>10</v>
      </c>
      <c r="H9" s="8" t="s">
        <v>11</v>
      </c>
      <c r="I9" s="7" t="s">
        <v>12</v>
      </c>
    </row>
    <row r="10" spans="1:9">
      <c r="A10" s="6">
        <v>1</v>
      </c>
      <c r="B10" s="7">
        <v>2</v>
      </c>
      <c r="C10" s="6">
        <v>3</v>
      </c>
      <c r="D10" s="7">
        <v>4</v>
      </c>
      <c r="E10" s="69">
        <v>5</v>
      </c>
      <c r="F10" s="7">
        <v>6</v>
      </c>
      <c r="G10" s="6">
        <v>7</v>
      </c>
      <c r="H10" s="7">
        <v>8</v>
      </c>
      <c r="I10" s="6">
        <v>9</v>
      </c>
    </row>
    <row r="11" spans="1:9" s="9" customFormat="1" ht="24.95" customHeight="1">
      <c r="A11" s="111" t="s">
        <v>13</v>
      </c>
      <c r="B11" s="111"/>
      <c r="C11" s="111"/>
      <c r="D11" s="111"/>
      <c r="E11" s="111"/>
      <c r="F11" s="111"/>
      <c r="G11" s="111"/>
      <c r="H11" s="111"/>
      <c r="I11" s="111"/>
    </row>
    <row r="12" spans="1:9" s="9" customFormat="1" ht="20.100000000000001" customHeight="1">
      <c r="A12" s="10" t="s">
        <v>14</v>
      </c>
      <c r="B12" s="11">
        <v>1000</v>
      </c>
      <c r="C12" s="87">
        <v>12379</v>
      </c>
      <c r="D12" s="87">
        <v>18704</v>
      </c>
      <c r="E12" s="86">
        <v>17725</v>
      </c>
      <c r="F12" s="87">
        <v>18704</v>
      </c>
      <c r="G12" s="87">
        <f t="shared" ref="G12:G43" si="0">F12-E12</f>
        <v>979</v>
      </c>
      <c r="H12" s="12">
        <f t="shared" ref="H12:H43" si="1">(F12/E12)*100</f>
        <v>105.52327221438647</v>
      </c>
      <c r="I12" s="13"/>
    </row>
    <row r="13" spans="1:9" ht="20.100000000000001" customHeight="1">
      <c r="A13" s="10" t="s">
        <v>15</v>
      </c>
      <c r="B13" s="11">
        <v>1010</v>
      </c>
      <c r="C13" s="84">
        <f>SUM(C14:C21)</f>
        <v>-11784</v>
      </c>
      <c r="D13" s="84">
        <f>SUM(D14:D21)</f>
        <v>-15787</v>
      </c>
      <c r="E13" s="86">
        <f>SUM(E14:E21)</f>
        <v>-14775</v>
      </c>
      <c r="F13" s="84">
        <f>SUM(F14:F21)</f>
        <v>-15787</v>
      </c>
      <c r="G13" s="84">
        <f t="shared" si="0"/>
        <v>-1012</v>
      </c>
      <c r="H13" s="12">
        <f t="shared" si="1"/>
        <v>106.84940778341794</v>
      </c>
      <c r="I13" s="13"/>
    </row>
    <row r="14" spans="1:9" s="19" customFormat="1" ht="20.100000000000001" customHeight="1">
      <c r="A14" s="15" t="s">
        <v>16</v>
      </c>
      <c r="B14" s="7">
        <v>1011</v>
      </c>
      <c r="C14" s="88">
        <v>-2088</v>
      </c>
      <c r="D14" s="88">
        <v>-2323</v>
      </c>
      <c r="E14" s="85">
        <v>-2100</v>
      </c>
      <c r="F14" s="88">
        <v>-2323</v>
      </c>
      <c r="G14" s="83">
        <f t="shared" si="0"/>
        <v>-223</v>
      </c>
      <c r="H14" s="17">
        <f t="shared" si="1"/>
        <v>110.61904761904762</v>
      </c>
      <c r="I14" s="18"/>
    </row>
    <row r="15" spans="1:9" s="19" customFormat="1" ht="20.100000000000001" customHeight="1">
      <c r="A15" s="15" t="s">
        <v>17</v>
      </c>
      <c r="B15" s="7">
        <v>1012</v>
      </c>
      <c r="C15" s="88">
        <v>-193</v>
      </c>
      <c r="D15" s="88">
        <v>-376</v>
      </c>
      <c r="E15" s="85">
        <v>-280</v>
      </c>
      <c r="F15" s="88">
        <v>-376</v>
      </c>
      <c r="G15" s="83">
        <f t="shared" si="0"/>
        <v>-96</v>
      </c>
      <c r="H15" s="17">
        <f t="shared" si="1"/>
        <v>134.28571428571428</v>
      </c>
      <c r="I15" s="18"/>
    </row>
    <row r="16" spans="1:9" s="19" customFormat="1" ht="20.100000000000001" customHeight="1">
      <c r="A16" s="15" t="s">
        <v>18</v>
      </c>
      <c r="B16" s="7">
        <v>1013</v>
      </c>
      <c r="C16" s="88">
        <v>-98</v>
      </c>
      <c r="D16" s="88">
        <v>-377</v>
      </c>
      <c r="E16" s="85">
        <v>-110</v>
      </c>
      <c r="F16" s="88">
        <v>-377</v>
      </c>
      <c r="G16" s="83">
        <f t="shared" si="0"/>
        <v>-267</v>
      </c>
      <c r="H16" s="17">
        <f t="shared" si="1"/>
        <v>342.72727272727275</v>
      </c>
      <c r="I16" s="18"/>
    </row>
    <row r="17" spans="1:9" s="19" customFormat="1" ht="20.100000000000001" customHeight="1">
      <c r="A17" s="15" t="s">
        <v>19</v>
      </c>
      <c r="B17" s="7">
        <v>1014</v>
      </c>
      <c r="C17" s="88">
        <v>-6674</v>
      </c>
      <c r="D17" s="88">
        <v>-9191</v>
      </c>
      <c r="E17" s="85">
        <v>-9048</v>
      </c>
      <c r="F17" s="88">
        <v>-9191</v>
      </c>
      <c r="G17" s="83">
        <f t="shared" si="0"/>
        <v>-143</v>
      </c>
      <c r="H17" s="17">
        <f t="shared" si="1"/>
        <v>101.58045977011494</v>
      </c>
      <c r="I17" s="18"/>
    </row>
    <row r="18" spans="1:9" s="19" customFormat="1" ht="20.100000000000001" customHeight="1">
      <c r="A18" s="15" t="s">
        <v>20</v>
      </c>
      <c r="B18" s="7">
        <v>1015</v>
      </c>
      <c r="C18" s="88">
        <v>-1258</v>
      </c>
      <c r="D18" s="88">
        <v>-1725</v>
      </c>
      <c r="E18" s="85">
        <v>-1839</v>
      </c>
      <c r="F18" s="88">
        <v>-1725</v>
      </c>
      <c r="G18" s="83">
        <f t="shared" si="0"/>
        <v>114</v>
      </c>
      <c r="H18" s="17">
        <f t="shared" si="1"/>
        <v>93.800978792822193</v>
      </c>
      <c r="I18" s="18"/>
    </row>
    <row r="19" spans="1:9" s="19" customFormat="1" ht="27">
      <c r="A19" s="15" t="s">
        <v>21</v>
      </c>
      <c r="B19" s="7">
        <v>1016</v>
      </c>
      <c r="C19" s="88">
        <v>-353</v>
      </c>
      <c r="D19" s="88">
        <v>-260</v>
      </c>
      <c r="E19" s="85">
        <v>-280</v>
      </c>
      <c r="F19" s="88">
        <v>-260</v>
      </c>
      <c r="G19" s="83">
        <f t="shared" si="0"/>
        <v>20</v>
      </c>
      <c r="H19" s="17">
        <f t="shared" si="1"/>
        <v>92.857142857142861</v>
      </c>
      <c r="I19" s="18"/>
    </row>
    <row r="20" spans="1:9" s="19" customFormat="1" ht="20.100000000000001" customHeight="1">
      <c r="A20" s="15" t="s">
        <v>22</v>
      </c>
      <c r="B20" s="7">
        <v>1017</v>
      </c>
      <c r="C20" s="88">
        <v>-933</v>
      </c>
      <c r="D20" s="88">
        <v>-960</v>
      </c>
      <c r="E20" s="85">
        <v>-936</v>
      </c>
      <c r="F20" s="88">
        <v>-960</v>
      </c>
      <c r="G20" s="83">
        <f t="shared" si="0"/>
        <v>-24</v>
      </c>
      <c r="H20" s="17">
        <f t="shared" si="1"/>
        <v>102.56410256410255</v>
      </c>
      <c r="I20" s="18"/>
    </row>
    <row r="21" spans="1:9" s="19" customFormat="1" ht="20.100000000000001" customHeight="1">
      <c r="A21" s="15" t="s">
        <v>23</v>
      </c>
      <c r="B21" s="7">
        <v>1018</v>
      </c>
      <c r="C21" s="88">
        <v>-187</v>
      </c>
      <c r="D21" s="88">
        <v>-575</v>
      </c>
      <c r="E21" s="85">
        <v>-182</v>
      </c>
      <c r="F21" s="88">
        <v>-575</v>
      </c>
      <c r="G21" s="83">
        <f t="shared" si="0"/>
        <v>-393</v>
      </c>
      <c r="H21" s="17">
        <f t="shared" si="1"/>
        <v>315.93406593406593</v>
      </c>
      <c r="I21" s="18"/>
    </row>
    <row r="22" spans="1:9" s="9" customFormat="1" ht="20.100000000000001" customHeight="1">
      <c r="A22" s="10" t="s">
        <v>24</v>
      </c>
      <c r="B22" s="11">
        <v>1020</v>
      </c>
      <c r="C22" s="84">
        <f>SUM(C12,C13)</f>
        <v>595</v>
      </c>
      <c r="D22" s="84">
        <f>SUM(D12,D13)</f>
        <v>2917</v>
      </c>
      <c r="E22" s="86">
        <f>SUM(E12,E13)</f>
        <v>2950</v>
      </c>
      <c r="F22" s="84">
        <f>SUM(F12,F13)</f>
        <v>2917</v>
      </c>
      <c r="G22" s="84">
        <f t="shared" si="0"/>
        <v>-33</v>
      </c>
      <c r="H22" s="12">
        <f t="shared" si="1"/>
        <v>98.881355932203391</v>
      </c>
      <c r="I22" s="13"/>
    </row>
    <row r="23" spans="1:9" ht="20.100000000000001" customHeight="1">
      <c r="A23" s="10" t="s">
        <v>25</v>
      </c>
      <c r="B23" s="11">
        <v>1030</v>
      </c>
      <c r="C23" s="84">
        <f>SUM(C24:C43,C45)</f>
        <v>-2286</v>
      </c>
      <c r="D23" s="84">
        <f>SUM(D24:D43,D45)</f>
        <v>-2577</v>
      </c>
      <c r="E23" s="86">
        <f>SUM(E24:E43,E45)</f>
        <v>-2850</v>
      </c>
      <c r="F23" s="84">
        <f>SUM(F24:F43,F45)</f>
        <v>-2577</v>
      </c>
      <c r="G23" s="84">
        <f t="shared" si="0"/>
        <v>273</v>
      </c>
      <c r="H23" s="12">
        <f t="shared" si="1"/>
        <v>90.421052631578945</v>
      </c>
      <c r="I23" s="13"/>
    </row>
    <row r="24" spans="1:9" ht="20.100000000000001" customHeight="1">
      <c r="A24" s="15" t="s">
        <v>26</v>
      </c>
      <c r="B24" s="6">
        <v>1031</v>
      </c>
      <c r="C24" s="88">
        <v>-17</v>
      </c>
      <c r="D24" s="88" t="s">
        <v>27</v>
      </c>
      <c r="E24" s="85">
        <v>-30</v>
      </c>
      <c r="F24" s="88" t="s">
        <v>27</v>
      </c>
      <c r="G24" s="94" t="e">
        <f t="shared" si="0"/>
        <v>#VALUE!</v>
      </c>
      <c r="H24" s="95" t="e">
        <f t="shared" si="1"/>
        <v>#VALUE!</v>
      </c>
      <c r="I24" s="18"/>
    </row>
    <row r="25" spans="1:9" ht="20.100000000000001" customHeight="1">
      <c r="A25" s="15" t="s">
        <v>28</v>
      </c>
      <c r="B25" s="6">
        <v>1032</v>
      </c>
      <c r="C25" s="88">
        <v>-3</v>
      </c>
      <c r="D25" s="88">
        <v>-26</v>
      </c>
      <c r="E25" s="85">
        <v>-27</v>
      </c>
      <c r="F25" s="88">
        <v>-26</v>
      </c>
      <c r="G25" s="88">
        <f t="shared" si="0"/>
        <v>1</v>
      </c>
      <c r="H25" s="17">
        <f t="shared" si="1"/>
        <v>96.296296296296291</v>
      </c>
      <c r="I25" s="18"/>
    </row>
    <row r="26" spans="1:9" ht="20.100000000000001" customHeight="1">
      <c r="A26" s="15" t="s">
        <v>29</v>
      </c>
      <c r="B26" s="6">
        <v>1033</v>
      </c>
      <c r="C26" s="88" t="s">
        <v>27</v>
      </c>
      <c r="D26" s="88" t="s">
        <v>27</v>
      </c>
      <c r="E26" s="85" t="s">
        <v>27</v>
      </c>
      <c r="F26" s="88" t="s">
        <v>27</v>
      </c>
      <c r="G26" s="94" t="e">
        <f t="shared" si="0"/>
        <v>#VALUE!</v>
      </c>
      <c r="H26" s="95" t="e">
        <f t="shared" si="1"/>
        <v>#VALUE!</v>
      </c>
      <c r="I26" s="18"/>
    </row>
    <row r="27" spans="1:9" ht="20.100000000000001" customHeight="1">
      <c r="A27" s="15" t="s">
        <v>30</v>
      </c>
      <c r="B27" s="6">
        <v>1034</v>
      </c>
      <c r="C27" s="88">
        <v>-2</v>
      </c>
      <c r="D27" s="88">
        <v>-1</v>
      </c>
      <c r="E27" s="85">
        <v>-3</v>
      </c>
      <c r="F27" s="88">
        <v>-1</v>
      </c>
      <c r="G27" s="88">
        <f t="shared" si="0"/>
        <v>2</v>
      </c>
      <c r="H27" s="17">
        <f t="shared" si="1"/>
        <v>33.333333333333329</v>
      </c>
      <c r="I27" s="18"/>
    </row>
    <row r="28" spans="1:9" ht="20.100000000000001" customHeight="1">
      <c r="A28" s="15" t="s">
        <v>31</v>
      </c>
      <c r="B28" s="6">
        <v>1035</v>
      </c>
      <c r="C28" s="88">
        <v>-138</v>
      </c>
      <c r="D28" s="88" t="s">
        <v>27</v>
      </c>
      <c r="E28" s="85">
        <v>-10</v>
      </c>
      <c r="F28" s="88" t="s">
        <v>27</v>
      </c>
      <c r="G28" s="94" t="e">
        <f t="shared" si="0"/>
        <v>#VALUE!</v>
      </c>
      <c r="H28" s="95" t="e">
        <f t="shared" si="1"/>
        <v>#VALUE!</v>
      </c>
      <c r="I28" s="18"/>
    </row>
    <row r="29" spans="1:9" s="19" customFormat="1" ht="20.100000000000001" customHeight="1">
      <c r="A29" s="15" t="s">
        <v>32</v>
      </c>
      <c r="B29" s="6">
        <v>1036</v>
      </c>
      <c r="C29" s="88">
        <v>-1</v>
      </c>
      <c r="D29" s="88" t="s">
        <v>27</v>
      </c>
      <c r="E29" s="85">
        <v>-3</v>
      </c>
      <c r="F29" s="88" t="s">
        <v>27</v>
      </c>
      <c r="G29" s="94" t="e">
        <f t="shared" si="0"/>
        <v>#VALUE!</v>
      </c>
      <c r="H29" s="95" t="e">
        <f t="shared" si="1"/>
        <v>#VALUE!</v>
      </c>
      <c r="I29" s="18"/>
    </row>
    <row r="30" spans="1:9" s="19" customFormat="1" ht="20.100000000000001" customHeight="1">
      <c r="A30" s="15" t="s">
        <v>33</v>
      </c>
      <c r="B30" s="6">
        <v>1037</v>
      </c>
      <c r="C30" s="88">
        <v>-19</v>
      </c>
      <c r="D30" s="88">
        <v>-24</v>
      </c>
      <c r="E30" s="85">
        <v>-36</v>
      </c>
      <c r="F30" s="88">
        <v>-24</v>
      </c>
      <c r="G30" s="88">
        <f t="shared" si="0"/>
        <v>12</v>
      </c>
      <c r="H30" s="17">
        <f t="shared" si="1"/>
        <v>66.666666666666657</v>
      </c>
      <c r="I30" s="18"/>
    </row>
    <row r="31" spans="1:9" s="19" customFormat="1" ht="20.100000000000001" customHeight="1">
      <c r="A31" s="15" t="s">
        <v>34</v>
      </c>
      <c r="B31" s="6">
        <v>1038</v>
      </c>
      <c r="C31" s="88">
        <v>-1455</v>
      </c>
      <c r="D31" s="88">
        <v>-1734</v>
      </c>
      <c r="E31" s="85">
        <v>-1800</v>
      </c>
      <c r="F31" s="88">
        <v>-1734</v>
      </c>
      <c r="G31" s="88">
        <f t="shared" si="0"/>
        <v>66</v>
      </c>
      <c r="H31" s="17">
        <f t="shared" si="1"/>
        <v>96.333333333333343</v>
      </c>
      <c r="I31" s="18"/>
    </row>
    <row r="32" spans="1:9" s="19" customFormat="1" ht="20.100000000000001" customHeight="1">
      <c r="A32" s="15" t="s">
        <v>35</v>
      </c>
      <c r="B32" s="6">
        <v>1039</v>
      </c>
      <c r="C32" s="88">
        <v>-257</v>
      </c>
      <c r="D32" s="88">
        <v>-300</v>
      </c>
      <c r="E32" s="85">
        <v>-366</v>
      </c>
      <c r="F32" s="88">
        <v>-300</v>
      </c>
      <c r="G32" s="88">
        <f t="shared" si="0"/>
        <v>66</v>
      </c>
      <c r="H32" s="17">
        <f t="shared" si="1"/>
        <v>81.967213114754102</v>
      </c>
      <c r="I32" s="18"/>
    </row>
    <row r="33" spans="1:9" s="19" customFormat="1" ht="24.75" customHeight="1">
      <c r="A33" s="15" t="s">
        <v>36</v>
      </c>
      <c r="B33" s="6">
        <v>1040</v>
      </c>
      <c r="C33" s="88">
        <v>-83</v>
      </c>
      <c r="D33" s="88">
        <v>-101</v>
      </c>
      <c r="E33" s="85">
        <v>-84</v>
      </c>
      <c r="F33" s="88">
        <v>-101</v>
      </c>
      <c r="G33" s="88">
        <f t="shared" si="0"/>
        <v>-17</v>
      </c>
      <c r="H33" s="17">
        <f t="shared" si="1"/>
        <v>120.23809523809523</v>
      </c>
      <c r="I33" s="18"/>
    </row>
    <row r="34" spans="1:9" s="19" customFormat="1" ht="32.25" customHeight="1">
      <c r="A34" s="15" t="s">
        <v>37</v>
      </c>
      <c r="B34" s="6">
        <v>1041</v>
      </c>
      <c r="C34" s="88" t="s">
        <v>27</v>
      </c>
      <c r="D34" s="88" t="s">
        <v>27</v>
      </c>
      <c r="E34" s="85" t="s">
        <v>27</v>
      </c>
      <c r="F34" s="88" t="s">
        <v>27</v>
      </c>
      <c r="G34" s="94" t="e">
        <f t="shared" si="0"/>
        <v>#VALUE!</v>
      </c>
      <c r="H34" s="95" t="e">
        <f t="shared" si="1"/>
        <v>#VALUE!</v>
      </c>
      <c r="I34" s="18"/>
    </row>
    <row r="35" spans="1:9" s="19" customFormat="1" ht="20.100000000000001" customHeight="1">
      <c r="A35" s="15" t="s">
        <v>38</v>
      </c>
      <c r="B35" s="6">
        <v>1042</v>
      </c>
      <c r="C35" s="88">
        <v>-1</v>
      </c>
      <c r="D35" s="88">
        <v>-1</v>
      </c>
      <c r="E35" s="85">
        <v>-4</v>
      </c>
      <c r="F35" s="88">
        <v>-1</v>
      </c>
      <c r="G35" s="88">
        <f t="shared" si="0"/>
        <v>3</v>
      </c>
      <c r="H35" s="17">
        <f t="shared" si="1"/>
        <v>25</v>
      </c>
      <c r="I35" s="18"/>
    </row>
    <row r="36" spans="1:9" s="19" customFormat="1" ht="20.100000000000001" customHeight="1">
      <c r="A36" s="15" t="s">
        <v>39</v>
      </c>
      <c r="B36" s="6">
        <v>1043</v>
      </c>
      <c r="C36" s="88" t="s">
        <v>27</v>
      </c>
      <c r="D36" s="88" t="s">
        <v>27</v>
      </c>
      <c r="E36" s="85">
        <v>-2</v>
      </c>
      <c r="F36" s="88" t="s">
        <v>27</v>
      </c>
      <c r="G36" s="94" t="e">
        <f t="shared" si="0"/>
        <v>#VALUE!</v>
      </c>
      <c r="H36" s="95" t="e">
        <f t="shared" si="1"/>
        <v>#VALUE!</v>
      </c>
      <c r="I36" s="18"/>
    </row>
    <row r="37" spans="1:9" s="19" customFormat="1" ht="20.100000000000001" customHeight="1">
      <c r="A37" s="15" t="s">
        <v>40</v>
      </c>
      <c r="B37" s="6">
        <v>1044</v>
      </c>
      <c r="C37" s="88">
        <v>-80</v>
      </c>
      <c r="D37" s="88">
        <v>-80</v>
      </c>
      <c r="E37" s="85">
        <v>-75</v>
      </c>
      <c r="F37" s="88">
        <v>-80</v>
      </c>
      <c r="G37" s="88">
        <f t="shared" si="0"/>
        <v>-5</v>
      </c>
      <c r="H37" s="17">
        <f t="shared" si="1"/>
        <v>106.66666666666667</v>
      </c>
      <c r="I37" s="18"/>
    </row>
    <row r="38" spans="1:9" s="19" customFormat="1" ht="20.100000000000001" customHeight="1">
      <c r="A38" s="15" t="s">
        <v>41</v>
      </c>
      <c r="B38" s="6">
        <v>1045</v>
      </c>
      <c r="C38" s="88">
        <v>-17</v>
      </c>
      <c r="D38" s="88">
        <v>-53</v>
      </c>
      <c r="E38" s="85">
        <v>-45</v>
      </c>
      <c r="F38" s="88">
        <v>-53</v>
      </c>
      <c r="G38" s="88">
        <f t="shared" si="0"/>
        <v>-8</v>
      </c>
      <c r="H38" s="17">
        <f t="shared" si="1"/>
        <v>117.77777777777779</v>
      </c>
      <c r="I38" s="18"/>
    </row>
    <row r="39" spans="1:9" s="19" customFormat="1" ht="20.100000000000001" customHeight="1">
      <c r="A39" s="15" t="s">
        <v>42</v>
      </c>
      <c r="B39" s="6">
        <v>1046</v>
      </c>
      <c r="C39" s="88">
        <v>-9</v>
      </c>
      <c r="D39" s="88">
        <v>-9</v>
      </c>
      <c r="E39" s="85">
        <v>-5</v>
      </c>
      <c r="F39" s="88">
        <v>-9</v>
      </c>
      <c r="G39" s="88">
        <f t="shared" si="0"/>
        <v>-4</v>
      </c>
      <c r="H39" s="17">
        <f t="shared" si="1"/>
        <v>180</v>
      </c>
      <c r="I39" s="18"/>
    </row>
    <row r="40" spans="1:9" s="19" customFormat="1" ht="20.100000000000001" customHeight="1">
      <c r="A40" s="15" t="s">
        <v>43</v>
      </c>
      <c r="B40" s="6">
        <v>1047</v>
      </c>
      <c r="C40" s="88">
        <v>-3</v>
      </c>
      <c r="D40" s="88" t="s">
        <v>27</v>
      </c>
      <c r="E40" s="85" t="s">
        <v>27</v>
      </c>
      <c r="F40" s="88" t="s">
        <v>27</v>
      </c>
      <c r="G40" s="94" t="e">
        <f t="shared" si="0"/>
        <v>#VALUE!</v>
      </c>
      <c r="H40" s="95" t="e">
        <f t="shared" si="1"/>
        <v>#VALUE!</v>
      </c>
      <c r="I40" s="18"/>
    </row>
    <row r="41" spans="1:9" s="19" customFormat="1" ht="20.100000000000001" customHeight="1">
      <c r="A41" s="15" t="s">
        <v>44</v>
      </c>
      <c r="B41" s="6">
        <v>1048</v>
      </c>
      <c r="C41" s="88">
        <v>-2</v>
      </c>
      <c r="D41" s="88" t="s">
        <v>27</v>
      </c>
      <c r="E41" s="85">
        <v>-3</v>
      </c>
      <c r="F41" s="88" t="s">
        <v>27</v>
      </c>
      <c r="G41" s="94" t="e">
        <f t="shared" si="0"/>
        <v>#VALUE!</v>
      </c>
      <c r="H41" s="95" t="e">
        <f t="shared" si="1"/>
        <v>#VALUE!</v>
      </c>
      <c r="I41" s="18"/>
    </row>
    <row r="42" spans="1:9" s="19" customFormat="1" ht="20.100000000000001" customHeight="1">
      <c r="A42" s="15" t="s">
        <v>45</v>
      </c>
      <c r="B42" s="6">
        <v>1049</v>
      </c>
      <c r="C42" s="88">
        <v>-5</v>
      </c>
      <c r="D42" s="88">
        <v>-5</v>
      </c>
      <c r="E42" s="85">
        <v>-6</v>
      </c>
      <c r="F42" s="88">
        <v>-5</v>
      </c>
      <c r="G42" s="88">
        <f t="shared" si="0"/>
        <v>1</v>
      </c>
      <c r="H42" s="17">
        <f t="shared" si="1"/>
        <v>83.333333333333343</v>
      </c>
      <c r="I42" s="18"/>
    </row>
    <row r="43" spans="1:9" s="19" customFormat="1" ht="42.75" customHeight="1">
      <c r="A43" s="15" t="s">
        <v>46</v>
      </c>
      <c r="B43" s="6">
        <v>1050</v>
      </c>
      <c r="C43" s="88">
        <v>-98</v>
      </c>
      <c r="D43" s="88">
        <v>-23</v>
      </c>
      <c r="E43" s="85">
        <v>-75</v>
      </c>
      <c r="F43" s="88">
        <v>-23</v>
      </c>
      <c r="G43" s="88">
        <f t="shared" si="0"/>
        <v>52</v>
      </c>
      <c r="H43" s="17">
        <f t="shared" si="1"/>
        <v>30.666666666666664</v>
      </c>
      <c r="I43" s="18"/>
    </row>
    <row r="44" spans="1:9" s="19" customFormat="1" ht="20.100000000000001" customHeight="1">
      <c r="A44" s="15" t="s">
        <v>47</v>
      </c>
      <c r="B44" s="6" t="s">
        <v>48</v>
      </c>
      <c r="C44" s="88">
        <v>-98</v>
      </c>
      <c r="D44" s="88">
        <v>-23</v>
      </c>
      <c r="E44" s="85">
        <v>-75</v>
      </c>
      <c r="F44" s="88">
        <v>-23</v>
      </c>
      <c r="G44" s="88">
        <f t="shared" ref="G44:G75" si="2">F44-E44</f>
        <v>52</v>
      </c>
      <c r="H44" s="17">
        <f t="shared" ref="H44:H75" si="3">(F44/E44)*100</f>
        <v>30.666666666666664</v>
      </c>
      <c r="I44" s="18"/>
    </row>
    <row r="45" spans="1:9" s="19" customFormat="1" ht="20.100000000000001" customHeight="1">
      <c r="A45" s="15" t="s">
        <v>49</v>
      </c>
      <c r="B45" s="6">
        <v>1051</v>
      </c>
      <c r="C45" s="88">
        <v>-96</v>
      </c>
      <c r="D45" s="88">
        <v>-220</v>
      </c>
      <c r="E45" s="85">
        <v>-276</v>
      </c>
      <c r="F45" s="88">
        <v>-220</v>
      </c>
      <c r="G45" s="88">
        <f t="shared" si="2"/>
        <v>56</v>
      </c>
      <c r="H45" s="17">
        <f t="shared" si="3"/>
        <v>79.710144927536234</v>
      </c>
      <c r="I45" s="18"/>
    </row>
    <row r="46" spans="1:9" ht="20.100000000000001" customHeight="1">
      <c r="A46" s="10" t="s">
        <v>50</v>
      </c>
      <c r="B46" s="11">
        <v>1060</v>
      </c>
      <c r="C46" s="84">
        <f>SUM(C47:C53)</f>
        <v>-8</v>
      </c>
      <c r="D46" s="84">
        <f>SUM(D47:D53)</f>
        <v>-103</v>
      </c>
      <c r="E46" s="86">
        <f>SUM(E47:E53)</f>
        <v>-54</v>
      </c>
      <c r="F46" s="84">
        <f>SUM(F47:F53)</f>
        <v>-103</v>
      </c>
      <c r="G46" s="87">
        <f t="shared" si="2"/>
        <v>-49</v>
      </c>
      <c r="H46" s="12">
        <f t="shared" si="3"/>
        <v>190.74074074074073</v>
      </c>
      <c r="I46" s="13"/>
    </row>
    <row r="47" spans="1:9" s="19" customFormat="1" ht="20.100000000000001" customHeight="1">
      <c r="A47" s="15" t="s">
        <v>51</v>
      </c>
      <c r="B47" s="6">
        <v>1061</v>
      </c>
      <c r="C47" s="88" t="s">
        <v>27</v>
      </c>
      <c r="D47" s="88" t="s">
        <v>27</v>
      </c>
      <c r="E47" s="85" t="s">
        <v>27</v>
      </c>
      <c r="F47" s="88" t="s">
        <v>27</v>
      </c>
      <c r="G47" s="94" t="e">
        <f t="shared" si="2"/>
        <v>#VALUE!</v>
      </c>
      <c r="H47" s="95" t="e">
        <f t="shared" si="3"/>
        <v>#VALUE!</v>
      </c>
      <c r="I47" s="18"/>
    </row>
    <row r="48" spans="1:9" s="19" customFormat="1" ht="20.100000000000001" customHeight="1">
      <c r="A48" s="15" t="s">
        <v>52</v>
      </c>
      <c r="B48" s="6">
        <v>1062</v>
      </c>
      <c r="C48" s="88" t="s">
        <v>27</v>
      </c>
      <c r="D48" s="88" t="s">
        <v>27</v>
      </c>
      <c r="E48" s="85" t="s">
        <v>27</v>
      </c>
      <c r="F48" s="88" t="s">
        <v>27</v>
      </c>
      <c r="G48" s="94" t="e">
        <f t="shared" si="2"/>
        <v>#VALUE!</v>
      </c>
      <c r="H48" s="95" t="e">
        <f t="shared" si="3"/>
        <v>#VALUE!</v>
      </c>
      <c r="I48" s="18"/>
    </row>
    <row r="49" spans="1:9" s="19" customFormat="1" ht="20.100000000000001" customHeight="1">
      <c r="A49" s="15" t="s">
        <v>34</v>
      </c>
      <c r="B49" s="6">
        <v>1063</v>
      </c>
      <c r="C49" s="88" t="s">
        <v>27</v>
      </c>
      <c r="D49" s="88" t="s">
        <v>27</v>
      </c>
      <c r="E49" s="85" t="s">
        <v>27</v>
      </c>
      <c r="F49" s="88" t="s">
        <v>27</v>
      </c>
      <c r="G49" s="94" t="e">
        <f t="shared" si="2"/>
        <v>#VALUE!</v>
      </c>
      <c r="H49" s="95" t="e">
        <f t="shared" si="3"/>
        <v>#VALUE!</v>
      </c>
      <c r="I49" s="18"/>
    </row>
    <row r="50" spans="1:9" s="19" customFormat="1" ht="20.100000000000001" customHeight="1">
      <c r="A50" s="15" t="s">
        <v>35</v>
      </c>
      <c r="B50" s="6">
        <v>1064</v>
      </c>
      <c r="C50" s="88" t="s">
        <v>27</v>
      </c>
      <c r="D50" s="88" t="s">
        <v>27</v>
      </c>
      <c r="E50" s="85" t="s">
        <v>27</v>
      </c>
      <c r="F50" s="88" t="s">
        <v>27</v>
      </c>
      <c r="G50" s="94" t="e">
        <f t="shared" si="2"/>
        <v>#VALUE!</v>
      </c>
      <c r="H50" s="95" t="e">
        <f t="shared" si="3"/>
        <v>#VALUE!</v>
      </c>
      <c r="I50" s="18"/>
    </row>
    <row r="51" spans="1:9" s="19" customFormat="1" ht="20.100000000000001" customHeight="1">
      <c r="A51" s="15" t="s">
        <v>53</v>
      </c>
      <c r="B51" s="6">
        <v>1065</v>
      </c>
      <c r="C51" s="88" t="s">
        <v>27</v>
      </c>
      <c r="D51" s="88" t="s">
        <v>27</v>
      </c>
      <c r="E51" s="85" t="s">
        <v>27</v>
      </c>
      <c r="F51" s="88" t="s">
        <v>27</v>
      </c>
      <c r="G51" s="94" t="e">
        <f t="shared" si="2"/>
        <v>#VALUE!</v>
      </c>
      <c r="H51" s="95" t="e">
        <f t="shared" si="3"/>
        <v>#VALUE!</v>
      </c>
      <c r="I51" s="18"/>
    </row>
    <row r="52" spans="1:9" s="19" customFormat="1" ht="20.100000000000001" customHeight="1">
      <c r="A52" s="15" t="s">
        <v>54</v>
      </c>
      <c r="B52" s="6">
        <v>1066</v>
      </c>
      <c r="C52" s="88">
        <v>-5</v>
      </c>
      <c r="D52" s="88">
        <v>-73</v>
      </c>
      <c r="E52" s="85">
        <v>-45</v>
      </c>
      <c r="F52" s="88">
        <v>-73</v>
      </c>
      <c r="G52" s="88">
        <f t="shared" si="2"/>
        <v>-28</v>
      </c>
      <c r="H52" s="17">
        <f t="shared" si="3"/>
        <v>162.22222222222223</v>
      </c>
      <c r="I52" s="18"/>
    </row>
    <row r="53" spans="1:9" s="19" customFormat="1" ht="20.100000000000001" customHeight="1">
      <c r="A53" s="15" t="s">
        <v>173</v>
      </c>
      <c r="B53" s="6">
        <v>1067</v>
      </c>
      <c r="C53" s="88">
        <v>-3</v>
      </c>
      <c r="D53" s="88">
        <v>-30</v>
      </c>
      <c r="E53" s="85">
        <v>-9</v>
      </c>
      <c r="F53" s="88">
        <v>-30</v>
      </c>
      <c r="G53" s="88">
        <f t="shared" si="2"/>
        <v>-21</v>
      </c>
      <c r="H53" s="17">
        <f t="shared" si="3"/>
        <v>333.33333333333337</v>
      </c>
      <c r="I53" s="18"/>
    </row>
    <row r="54" spans="1:9" s="20" customFormat="1" ht="20.100000000000001" customHeight="1">
      <c r="A54" s="10" t="s">
        <v>55</v>
      </c>
      <c r="B54" s="11">
        <v>1070</v>
      </c>
      <c r="C54" s="84">
        <f>SUM(C55:C57)</f>
        <v>2187</v>
      </c>
      <c r="D54" s="84">
        <f>SUM(D55:D57)</f>
        <v>557</v>
      </c>
      <c r="E54" s="86">
        <f>SUM(E55:E57)</f>
        <v>600</v>
      </c>
      <c r="F54" s="84">
        <f>SUM(F55:F57)</f>
        <v>557</v>
      </c>
      <c r="G54" s="84">
        <f t="shared" si="2"/>
        <v>-43</v>
      </c>
      <c r="H54" s="12">
        <f t="shared" si="3"/>
        <v>92.833333333333329</v>
      </c>
      <c r="I54" s="13"/>
    </row>
    <row r="55" spans="1:9" s="19" customFormat="1" ht="20.100000000000001" customHeight="1">
      <c r="A55" s="15" t="s">
        <v>56</v>
      </c>
      <c r="B55" s="6">
        <v>1071</v>
      </c>
      <c r="C55" s="83"/>
      <c r="D55" s="83">
        <v>0</v>
      </c>
      <c r="E55" s="85"/>
      <c r="F55" s="83"/>
      <c r="G55" s="83">
        <f t="shared" si="2"/>
        <v>0</v>
      </c>
      <c r="H55" s="95" t="e">
        <f t="shared" si="3"/>
        <v>#DIV/0!</v>
      </c>
      <c r="I55" s="18"/>
    </row>
    <row r="56" spans="1:9" s="19" customFormat="1" ht="20.100000000000001" customHeight="1">
      <c r="A56" s="15" t="s">
        <v>57</v>
      </c>
      <c r="B56" s="6">
        <v>1072</v>
      </c>
      <c r="C56" s="83"/>
      <c r="D56" s="83">
        <v>0</v>
      </c>
      <c r="E56" s="85"/>
      <c r="F56" s="83"/>
      <c r="G56" s="83">
        <f t="shared" si="2"/>
        <v>0</v>
      </c>
      <c r="H56" s="95" t="e">
        <f t="shared" si="3"/>
        <v>#DIV/0!</v>
      </c>
      <c r="I56" s="18"/>
    </row>
    <row r="57" spans="1:9" s="19" customFormat="1" ht="20.100000000000001" customHeight="1">
      <c r="A57" s="15" t="s">
        <v>58</v>
      </c>
      <c r="B57" s="6">
        <v>1073</v>
      </c>
      <c r="C57" s="83">
        <v>2187</v>
      </c>
      <c r="D57" s="83">
        <v>557</v>
      </c>
      <c r="E57" s="85">
        <v>600</v>
      </c>
      <c r="F57" s="83">
        <v>557</v>
      </c>
      <c r="G57" s="83">
        <f t="shared" si="2"/>
        <v>-43</v>
      </c>
      <c r="H57" s="17">
        <f t="shared" si="3"/>
        <v>92.833333333333329</v>
      </c>
      <c r="I57" s="18"/>
    </row>
    <row r="58" spans="1:9" s="20" customFormat="1" ht="20.100000000000001" customHeight="1">
      <c r="A58" s="21" t="s">
        <v>59</v>
      </c>
      <c r="B58" s="11">
        <v>1080</v>
      </c>
      <c r="C58" s="84">
        <f>SUM(C59:C64)</f>
        <v>-426</v>
      </c>
      <c r="D58" s="84">
        <f>SUM(D59:D64)</f>
        <v>-838</v>
      </c>
      <c r="E58" s="86">
        <f>SUM(E59:E64)</f>
        <v>-624</v>
      </c>
      <c r="F58" s="84">
        <f>SUM(F59:F64)</f>
        <v>-838</v>
      </c>
      <c r="G58" s="84">
        <f t="shared" si="2"/>
        <v>-214</v>
      </c>
      <c r="H58" s="12">
        <f t="shared" si="3"/>
        <v>134.2948717948718</v>
      </c>
      <c r="I58" s="13"/>
    </row>
    <row r="59" spans="1:9" s="19" customFormat="1" ht="20.100000000000001" customHeight="1">
      <c r="A59" s="15" t="s">
        <v>56</v>
      </c>
      <c r="B59" s="6">
        <v>1081</v>
      </c>
      <c r="C59" s="88" t="s">
        <v>27</v>
      </c>
      <c r="D59" s="88" t="s">
        <v>27</v>
      </c>
      <c r="E59" s="85" t="s">
        <v>27</v>
      </c>
      <c r="F59" s="88" t="s">
        <v>27</v>
      </c>
      <c r="G59" s="96" t="e">
        <f t="shared" si="2"/>
        <v>#VALUE!</v>
      </c>
      <c r="H59" s="95" t="e">
        <f t="shared" si="3"/>
        <v>#VALUE!</v>
      </c>
      <c r="I59" s="18"/>
    </row>
    <row r="60" spans="1:9" s="19" customFormat="1" ht="20.100000000000001" customHeight="1">
      <c r="A60" s="15" t="s">
        <v>60</v>
      </c>
      <c r="B60" s="6">
        <v>1082</v>
      </c>
      <c r="C60" s="88">
        <v>-23</v>
      </c>
      <c r="D60" s="88">
        <v>-27</v>
      </c>
      <c r="E60" s="85">
        <v>-24</v>
      </c>
      <c r="F60" s="88">
        <v>-27</v>
      </c>
      <c r="G60" s="83">
        <f t="shared" si="2"/>
        <v>-3</v>
      </c>
      <c r="H60" s="17">
        <f t="shared" si="3"/>
        <v>112.5</v>
      </c>
      <c r="I60" s="18"/>
    </row>
    <row r="61" spans="1:9" s="19" customFormat="1" ht="20.100000000000001" customHeight="1">
      <c r="A61" s="15" t="s">
        <v>61</v>
      </c>
      <c r="B61" s="6">
        <v>1083</v>
      </c>
      <c r="C61" s="88" t="s">
        <v>27</v>
      </c>
      <c r="D61" s="88" t="s">
        <v>27</v>
      </c>
      <c r="E61" s="85" t="s">
        <v>27</v>
      </c>
      <c r="F61" s="88" t="s">
        <v>27</v>
      </c>
      <c r="G61" s="96" t="e">
        <f t="shared" si="2"/>
        <v>#VALUE!</v>
      </c>
      <c r="H61" s="95" t="e">
        <f t="shared" si="3"/>
        <v>#VALUE!</v>
      </c>
      <c r="I61" s="18"/>
    </row>
    <row r="62" spans="1:9" s="19" customFormat="1" ht="20.100000000000001" customHeight="1">
      <c r="A62" s="15" t="s">
        <v>62</v>
      </c>
      <c r="B62" s="6">
        <v>1084</v>
      </c>
      <c r="C62" s="88" t="s">
        <v>27</v>
      </c>
      <c r="D62" s="88" t="s">
        <v>27</v>
      </c>
      <c r="E62" s="85" t="s">
        <v>27</v>
      </c>
      <c r="F62" s="88" t="s">
        <v>27</v>
      </c>
      <c r="G62" s="96" t="e">
        <f t="shared" si="2"/>
        <v>#VALUE!</v>
      </c>
      <c r="H62" s="95" t="e">
        <f t="shared" si="3"/>
        <v>#VALUE!</v>
      </c>
      <c r="I62" s="18"/>
    </row>
    <row r="63" spans="1:9" s="19" customFormat="1" ht="20.100000000000001" customHeight="1">
      <c r="A63" s="15" t="s">
        <v>63</v>
      </c>
      <c r="B63" s="6">
        <v>1085</v>
      </c>
      <c r="C63" s="88" t="s">
        <v>27</v>
      </c>
      <c r="D63" s="88" t="s">
        <v>27</v>
      </c>
      <c r="E63" s="85" t="s">
        <v>27</v>
      </c>
      <c r="F63" s="88" t="s">
        <v>27</v>
      </c>
      <c r="G63" s="96" t="e">
        <f t="shared" si="2"/>
        <v>#VALUE!</v>
      </c>
      <c r="H63" s="95" t="e">
        <f t="shared" si="3"/>
        <v>#VALUE!</v>
      </c>
      <c r="I63" s="18"/>
    </row>
    <row r="64" spans="1:9" s="19" customFormat="1" ht="20.100000000000001" customHeight="1">
      <c r="A64" s="15" t="s">
        <v>64</v>
      </c>
      <c r="B64" s="6">
        <v>1086</v>
      </c>
      <c r="C64" s="88">
        <v>-403</v>
      </c>
      <c r="D64" s="88">
        <v>-811</v>
      </c>
      <c r="E64" s="85">
        <v>-600</v>
      </c>
      <c r="F64" s="88">
        <v>-811</v>
      </c>
      <c r="G64" s="83">
        <f t="shared" si="2"/>
        <v>-211</v>
      </c>
      <c r="H64" s="17">
        <f t="shared" si="3"/>
        <v>135.16666666666666</v>
      </c>
      <c r="I64" s="18"/>
    </row>
    <row r="65" spans="1:9" s="9" customFormat="1" ht="20.100000000000001" customHeight="1">
      <c r="A65" s="22" t="s">
        <v>65</v>
      </c>
      <c r="B65" s="23">
        <v>1100</v>
      </c>
      <c r="C65" s="84">
        <f>SUM(C22,C23,C46,C54,C58)</f>
        <v>62</v>
      </c>
      <c r="D65" s="84">
        <f>SUM(D22,D23,D46,D54,D58)</f>
        <v>-44</v>
      </c>
      <c r="E65" s="86">
        <f>SUM(E22,E23,E46,E54,E58)</f>
        <v>22</v>
      </c>
      <c r="F65" s="84">
        <f>SUM(F22,F23,F46,F54,F58)</f>
        <v>-44</v>
      </c>
      <c r="G65" s="84">
        <f t="shared" si="2"/>
        <v>-66</v>
      </c>
      <c r="H65" s="24">
        <f t="shared" si="3"/>
        <v>-200</v>
      </c>
      <c r="I65" s="25"/>
    </row>
    <row r="66" spans="1:9" ht="20.100000000000001" customHeight="1">
      <c r="A66" s="26" t="s">
        <v>174</v>
      </c>
      <c r="B66" s="27">
        <v>1110</v>
      </c>
      <c r="C66" s="83"/>
      <c r="D66" s="83">
        <v>323</v>
      </c>
      <c r="E66" s="85"/>
      <c r="F66" s="83">
        <v>323</v>
      </c>
      <c r="G66" s="83">
        <f t="shared" si="2"/>
        <v>323</v>
      </c>
      <c r="H66" s="97" t="e">
        <f t="shared" si="3"/>
        <v>#DIV/0!</v>
      </c>
      <c r="I66" s="29"/>
    </row>
    <row r="67" spans="1:9" ht="20.100000000000001" customHeight="1">
      <c r="A67" s="26" t="s">
        <v>178</v>
      </c>
      <c r="B67" s="27">
        <v>1120</v>
      </c>
      <c r="C67" s="83">
        <v>-6</v>
      </c>
      <c r="D67" s="85" t="s">
        <v>27</v>
      </c>
      <c r="E67" s="85" t="s">
        <v>27</v>
      </c>
      <c r="F67" s="85" t="s">
        <v>27</v>
      </c>
      <c r="G67" s="96" t="e">
        <f t="shared" si="2"/>
        <v>#VALUE!</v>
      </c>
      <c r="H67" s="97" t="e">
        <f t="shared" si="3"/>
        <v>#VALUE!</v>
      </c>
      <c r="I67" s="29"/>
    </row>
    <row r="68" spans="1:9" s="9" customFormat="1" ht="20.100000000000001" customHeight="1">
      <c r="A68" s="91" t="s">
        <v>175</v>
      </c>
      <c r="B68" s="23">
        <v>1130</v>
      </c>
      <c r="C68" s="84"/>
      <c r="D68" s="84">
        <v>10</v>
      </c>
      <c r="E68" s="86"/>
      <c r="F68" s="84">
        <v>10</v>
      </c>
      <c r="G68" s="83">
        <f t="shared" si="2"/>
        <v>10</v>
      </c>
      <c r="H68" s="97" t="e">
        <f t="shared" si="3"/>
        <v>#DIV/0!</v>
      </c>
      <c r="I68" s="25"/>
    </row>
    <row r="69" spans="1:9" s="9" customFormat="1" ht="20.100000000000001" customHeight="1">
      <c r="A69" s="92" t="s">
        <v>179</v>
      </c>
      <c r="B69" s="23">
        <v>1140</v>
      </c>
      <c r="C69" s="84">
        <v>-5</v>
      </c>
      <c r="D69" s="86" t="s">
        <v>27</v>
      </c>
      <c r="E69" s="86" t="s">
        <v>27</v>
      </c>
      <c r="F69" s="86" t="s">
        <v>27</v>
      </c>
      <c r="G69" s="98" t="e">
        <f t="shared" si="2"/>
        <v>#VALUE!</v>
      </c>
      <c r="H69" s="99" t="e">
        <f t="shared" si="3"/>
        <v>#VALUE!</v>
      </c>
      <c r="I69" s="25"/>
    </row>
    <row r="70" spans="1:9" s="9" customFormat="1" ht="20.100000000000001" customHeight="1">
      <c r="A70" s="22" t="s">
        <v>66</v>
      </c>
      <c r="B70" s="23">
        <v>1150</v>
      </c>
      <c r="C70" s="84">
        <f>SUM(C71:C72)</f>
        <v>4</v>
      </c>
      <c r="D70" s="84">
        <f>SUM(D71:D72)</f>
        <v>84</v>
      </c>
      <c r="E70" s="86">
        <f>SUM(E71:E72)</f>
        <v>0</v>
      </c>
      <c r="F70" s="84">
        <f>SUM(F71:F72)</f>
        <v>84</v>
      </c>
      <c r="G70" s="84">
        <f t="shared" si="2"/>
        <v>84</v>
      </c>
      <c r="H70" s="99" t="e">
        <f t="shared" si="3"/>
        <v>#DIV/0!</v>
      </c>
      <c r="I70" s="25"/>
    </row>
    <row r="71" spans="1:9" ht="20.100000000000001" customHeight="1">
      <c r="A71" s="26" t="s">
        <v>56</v>
      </c>
      <c r="B71" s="27">
        <v>1151</v>
      </c>
      <c r="C71" s="83"/>
      <c r="D71" s="83">
        <v>0</v>
      </c>
      <c r="E71" s="85"/>
      <c r="F71" s="83"/>
      <c r="G71" s="83">
        <f t="shared" si="2"/>
        <v>0</v>
      </c>
      <c r="H71" s="97" t="e">
        <f t="shared" si="3"/>
        <v>#DIV/0!</v>
      </c>
      <c r="I71" s="29"/>
    </row>
    <row r="72" spans="1:9" ht="27.75" customHeight="1">
      <c r="A72" s="93" t="s">
        <v>177</v>
      </c>
      <c r="B72" s="27">
        <v>1152</v>
      </c>
      <c r="C72" s="83">
        <v>4</v>
      </c>
      <c r="D72" s="83">
        <v>84</v>
      </c>
      <c r="E72" s="85"/>
      <c r="F72" s="83">
        <v>84</v>
      </c>
      <c r="G72" s="83">
        <f t="shared" si="2"/>
        <v>84</v>
      </c>
      <c r="H72" s="97" t="e">
        <f t="shared" si="3"/>
        <v>#DIV/0!</v>
      </c>
      <c r="I72" s="29"/>
    </row>
    <row r="73" spans="1:9" s="9" customFormat="1" ht="20.100000000000001" customHeight="1">
      <c r="A73" s="22" t="s">
        <v>67</v>
      </c>
      <c r="B73" s="23">
        <v>1160</v>
      </c>
      <c r="C73" s="84">
        <f>SUM(C74:C75)</f>
        <v>0</v>
      </c>
      <c r="D73" s="84">
        <f>SUM(D74:D75)</f>
        <v>0</v>
      </c>
      <c r="E73" s="86">
        <f>SUM(E74:E75)</f>
        <v>0</v>
      </c>
      <c r="F73" s="84">
        <f>SUM(F74:F75)</f>
        <v>0</v>
      </c>
      <c r="G73" s="84">
        <f t="shared" si="2"/>
        <v>0</v>
      </c>
      <c r="H73" s="99" t="e">
        <f t="shared" si="3"/>
        <v>#DIV/0!</v>
      </c>
      <c r="I73" s="25"/>
    </row>
    <row r="74" spans="1:9" ht="20.100000000000001" customHeight="1">
      <c r="A74" s="26" t="s">
        <v>56</v>
      </c>
      <c r="B74" s="27">
        <v>1161</v>
      </c>
      <c r="C74" s="83" t="s">
        <v>27</v>
      </c>
      <c r="D74" s="83" t="s">
        <v>27</v>
      </c>
      <c r="E74" s="85" t="s">
        <v>27</v>
      </c>
      <c r="F74" s="83" t="s">
        <v>27</v>
      </c>
      <c r="G74" s="96" t="e">
        <f t="shared" si="2"/>
        <v>#VALUE!</v>
      </c>
      <c r="H74" s="97" t="e">
        <f t="shared" si="3"/>
        <v>#VALUE!</v>
      </c>
      <c r="I74" s="29"/>
    </row>
    <row r="75" spans="1:9" ht="20.100000000000001" customHeight="1">
      <c r="A75" s="26" t="s">
        <v>68</v>
      </c>
      <c r="B75" s="27">
        <v>1162</v>
      </c>
      <c r="C75" s="83" t="s">
        <v>27</v>
      </c>
      <c r="D75" s="83" t="s">
        <v>27</v>
      </c>
      <c r="E75" s="85" t="s">
        <v>27</v>
      </c>
      <c r="F75" s="83" t="s">
        <v>27</v>
      </c>
      <c r="G75" s="96" t="e">
        <f t="shared" si="2"/>
        <v>#VALUE!</v>
      </c>
      <c r="H75" s="97" t="e">
        <f t="shared" si="3"/>
        <v>#VALUE!</v>
      </c>
      <c r="I75" s="29"/>
    </row>
    <row r="76" spans="1:9" s="9" customFormat="1" ht="20.100000000000001" customHeight="1">
      <c r="A76" s="22" t="s">
        <v>69</v>
      </c>
      <c r="B76" s="23">
        <v>1170</v>
      </c>
      <c r="C76" s="84">
        <f>SUM(C65,C66,C67,C68,C69,C70,C73)</f>
        <v>55</v>
      </c>
      <c r="D76" s="84">
        <f>SUM(D65,D66,D67,D68,D69,D70,D73)</f>
        <v>373</v>
      </c>
      <c r="E76" s="86">
        <f>SUM(E65,E66,E67,E68,E69,E70,E73)</f>
        <v>22</v>
      </c>
      <c r="F76" s="84">
        <f>SUM(F65,F66,F67,F68,F69,F70,F73)</f>
        <v>373</v>
      </c>
      <c r="G76" s="83">
        <f t="shared" ref="G76:G79" si="4">F76-E76</f>
        <v>351</v>
      </c>
      <c r="H76" s="24">
        <f t="shared" ref="H76:H86" si="5">(F76/E76)*100</f>
        <v>1695.4545454545453</v>
      </c>
      <c r="I76" s="25"/>
    </row>
    <row r="77" spans="1:9" ht="20.100000000000001" customHeight="1">
      <c r="A77" s="26" t="s">
        <v>70</v>
      </c>
      <c r="B77" s="30">
        <v>1180</v>
      </c>
      <c r="C77" s="83">
        <v>-4</v>
      </c>
      <c r="D77" s="83">
        <v>-7</v>
      </c>
      <c r="E77" s="85">
        <v>-4</v>
      </c>
      <c r="F77" s="83">
        <v>-7</v>
      </c>
      <c r="G77" s="83">
        <f t="shared" si="4"/>
        <v>-3</v>
      </c>
      <c r="H77" s="28">
        <f t="shared" si="5"/>
        <v>175</v>
      </c>
      <c r="I77" s="29"/>
    </row>
    <row r="78" spans="1:9" ht="20.100000000000001" customHeight="1">
      <c r="A78" s="26" t="s">
        <v>71</v>
      </c>
      <c r="B78" s="30">
        <v>1181</v>
      </c>
      <c r="C78" s="83"/>
      <c r="D78" s="83">
        <v>0</v>
      </c>
      <c r="E78" s="85"/>
      <c r="F78" s="83"/>
      <c r="G78" s="83">
        <f t="shared" si="4"/>
        <v>0</v>
      </c>
      <c r="H78" s="97" t="e">
        <f t="shared" si="5"/>
        <v>#DIV/0!</v>
      </c>
      <c r="I78" s="29"/>
    </row>
    <row r="79" spans="1:9" ht="20.100000000000001" customHeight="1">
      <c r="A79" s="26" t="s">
        <v>72</v>
      </c>
      <c r="B79" s="27">
        <v>1190</v>
      </c>
      <c r="C79" s="83"/>
      <c r="D79" s="83">
        <v>0</v>
      </c>
      <c r="E79" s="85"/>
      <c r="F79" s="83"/>
      <c r="G79" s="83">
        <f t="shared" si="4"/>
        <v>0</v>
      </c>
      <c r="H79" s="97" t="e">
        <f t="shared" si="5"/>
        <v>#DIV/0!</v>
      </c>
      <c r="I79" s="29"/>
    </row>
    <row r="80" spans="1:9" ht="20.100000000000001" customHeight="1">
      <c r="A80" s="26" t="s">
        <v>73</v>
      </c>
      <c r="B80" s="27">
        <v>1191</v>
      </c>
      <c r="C80" s="83" t="s">
        <v>27</v>
      </c>
      <c r="D80" s="83" t="s">
        <v>27</v>
      </c>
      <c r="E80" s="85" t="s">
        <v>27</v>
      </c>
      <c r="F80" s="83" t="s">
        <v>27</v>
      </c>
      <c r="G80" s="83"/>
      <c r="H80" s="97" t="e">
        <f t="shared" si="5"/>
        <v>#VALUE!</v>
      </c>
      <c r="I80" s="29"/>
    </row>
    <row r="81" spans="1:9" s="9" customFormat="1" ht="20.100000000000001" customHeight="1">
      <c r="A81" s="22" t="s">
        <v>74</v>
      </c>
      <c r="B81" s="23">
        <v>1200</v>
      </c>
      <c r="C81" s="84">
        <f>SUM(C76,C77,C78,C79,C80)</f>
        <v>51</v>
      </c>
      <c r="D81" s="84">
        <f>SUM(D76,D77,D78,D79,D80)</f>
        <v>366</v>
      </c>
      <c r="E81" s="86">
        <f>SUM(E76,E77,E78,E79,E80)</f>
        <v>18</v>
      </c>
      <c r="F81" s="84">
        <f>SUM(F76,F77,F78,F79,F80)</f>
        <v>366</v>
      </c>
      <c r="G81" s="84">
        <f>F81-E81</f>
        <v>348</v>
      </c>
      <c r="H81" s="24">
        <f t="shared" si="5"/>
        <v>2033.3333333333333</v>
      </c>
      <c r="I81" s="25"/>
    </row>
    <row r="82" spans="1:9" ht="20.100000000000001" customHeight="1">
      <c r="A82" s="26" t="s">
        <v>75</v>
      </c>
      <c r="B82" s="27">
        <v>1201</v>
      </c>
      <c r="C82" s="83">
        <v>51</v>
      </c>
      <c r="D82" s="83">
        <v>366</v>
      </c>
      <c r="E82" s="85">
        <v>18</v>
      </c>
      <c r="F82" s="83">
        <v>366</v>
      </c>
      <c r="G82" s="83">
        <f>F82-E82</f>
        <v>348</v>
      </c>
      <c r="H82" s="28">
        <f t="shared" si="5"/>
        <v>2033.3333333333333</v>
      </c>
      <c r="I82" s="29"/>
    </row>
    <row r="83" spans="1:9" ht="20.100000000000001" customHeight="1">
      <c r="A83" s="26" t="s">
        <v>76</v>
      </c>
      <c r="B83" s="27">
        <v>1202</v>
      </c>
      <c r="C83" s="83" t="s">
        <v>27</v>
      </c>
      <c r="D83" s="83" t="s">
        <v>27</v>
      </c>
      <c r="E83" s="85" t="s">
        <v>27</v>
      </c>
      <c r="F83" s="83" t="s">
        <v>27</v>
      </c>
      <c r="G83" s="83"/>
      <c r="H83" s="97" t="e">
        <f t="shared" si="5"/>
        <v>#VALUE!</v>
      </c>
      <c r="I83" s="29"/>
    </row>
    <row r="84" spans="1:9" ht="20.100000000000001" customHeight="1">
      <c r="A84" s="22" t="s">
        <v>77</v>
      </c>
      <c r="B84" s="27">
        <v>1210</v>
      </c>
      <c r="C84" s="84">
        <f>SUM(C12,C54,C66,C68,C70,C78,C79)</f>
        <v>14570</v>
      </c>
      <c r="D84" s="84">
        <f>SUM(D12,D54,D66,D68,D70,D78,D79)</f>
        <v>19678</v>
      </c>
      <c r="E84" s="86">
        <f>SUM(E12,E54,E66,E68,E70,E78,E79)</f>
        <v>18325</v>
      </c>
      <c r="F84" s="84">
        <f>SUM(F12,F54,F66,F68,F70,F78,F79)</f>
        <v>19678</v>
      </c>
      <c r="G84" s="84">
        <f>F84-E84</f>
        <v>1353</v>
      </c>
      <c r="H84" s="24">
        <f t="shared" si="5"/>
        <v>107.38335607094133</v>
      </c>
      <c r="I84" s="29"/>
    </row>
    <row r="85" spans="1:9" ht="20.100000000000001" customHeight="1">
      <c r="A85" s="22" t="s">
        <v>78</v>
      </c>
      <c r="B85" s="27">
        <v>1220</v>
      </c>
      <c r="C85" s="84">
        <f>SUM(C13,C23,C46,C58,C67,C69,C73,C77,C80)</f>
        <v>-14519</v>
      </c>
      <c r="D85" s="84">
        <f>SUM(D13,D23,D46,D58,D67,D69,D73,D77,D80)</f>
        <v>-19312</v>
      </c>
      <c r="E85" s="86">
        <f>SUM(E13,E23,E46,E58,E67,E69,E73,E77,E80)</f>
        <v>-18307</v>
      </c>
      <c r="F85" s="84">
        <f>SUM(F13,F23,F46,F58,F67,F69,F73,F77,F80)</f>
        <v>-19312</v>
      </c>
      <c r="G85" s="84">
        <f>F85-E85</f>
        <v>-1005</v>
      </c>
      <c r="H85" s="24">
        <f t="shared" si="5"/>
        <v>105.48970339214507</v>
      </c>
      <c r="I85" s="29"/>
    </row>
    <row r="86" spans="1:9" ht="20.100000000000001" customHeight="1">
      <c r="A86" s="26" t="s">
        <v>79</v>
      </c>
      <c r="B86" s="27">
        <v>1230</v>
      </c>
      <c r="C86" s="16"/>
      <c r="D86" s="16"/>
      <c r="E86" s="85"/>
      <c r="F86" s="83"/>
      <c r="G86" s="83">
        <f>F86-E86</f>
        <v>0</v>
      </c>
      <c r="H86" s="97" t="e">
        <f t="shared" si="5"/>
        <v>#DIV/0!</v>
      </c>
      <c r="I86" s="29"/>
    </row>
    <row r="87" spans="1:9" ht="24.95" customHeight="1">
      <c r="A87" s="103" t="s">
        <v>80</v>
      </c>
      <c r="B87" s="103"/>
      <c r="C87" s="103"/>
      <c r="D87" s="103"/>
      <c r="E87" s="103"/>
      <c r="F87" s="103"/>
      <c r="G87" s="103"/>
      <c r="H87" s="103"/>
      <c r="I87" s="103"/>
    </row>
    <row r="88" spans="1:9" ht="20.100000000000001" customHeight="1">
      <c r="A88" s="26" t="s">
        <v>81</v>
      </c>
      <c r="B88" s="27">
        <v>1300</v>
      </c>
      <c r="C88" s="16">
        <f>C65</f>
        <v>62</v>
      </c>
      <c r="D88" s="16">
        <f>D65</f>
        <v>-44</v>
      </c>
      <c r="E88" s="71">
        <f>E65</f>
        <v>22</v>
      </c>
      <c r="F88" s="16">
        <f>F65</f>
        <v>-44</v>
      </c>
      <c r="G88" s="16">
        <f t="shared" ref="G88:G94" si="6">F88-E88</f>
        <v>-66</v>
      </c>
      <c r="H88" s="28">
        <f t="shared" ref="H88:H94" si="7">(F88/E88)*100</f>
        <v>-200</v>
      </c>
      <c r="I88" s="29"/>
    </row>
    <row r="89" spans="1:9" ht="20.100000000000001" customHeight="1">
      <c r="A89" s="26" t="s">
        <v>82</v>
      </c>
      <c r="B89" s="27">
        <v>1301</v>
      </c>
      <c r="C89" s="16">
        <v>1016</v>
      </c>
      <c r="D89" s="16">
        <v>1061</v>
      </c>
      <c r="E89" s="71">
        <v>1020</v>
      </c>
      <c r="F89" s="16">
        <v>1061</v>
      </c>
      <c r="G89" s="16">
        <f t="shared" si="6"/>
        <v>41</v>
      </c>
      <c r="H89" s="28">
        <f t="shared" si="7"/>
        <v>104.01960784313727</v>
      </c>
      <c r="I89" s="29"/>
    </row>
    <row r="90" spans="1:9" ht="20.100000000000001" customHeight="1">
      <c r="A90" s="26" t="s">
        <v>83</v>
      </c>
      <c r="B90" s="27">
        <v>1302</v>
      </c>
      <c r="C90" s="16">
        <v>0</v>
      </c>
      <c r="D90" s="16">
        <v>0</v>
      </c>
      <c r="E90" s="71">
        <v>0</v>
      </c>
      <c r="F90" s="16">
        <v>0</v>
      </c>
      <c r="G90" s="16">
        <f t="shared" si="6"/>
        <v>0</v>
      </c>
      <c r="H90" s="97" t="e">
        <f t="shared" si="7"/>
        <v>#DIV/0!</v>
      </c>
      <c r="I90" s="29"/>
    </row>
    <row r="91" spans="1:9" ht="20.100000000000001" customHeight="1">
      <c r="A91" s="26" t="s">
        <v>84</v>
      </c>
      <c r="B91" s="27">
        <v>1303</v>
      </c>
      <c r="C91" s="16">
        <v>0</v>
      </c>
      <c r="D91" s="16">
        <v>0</v>
      </c>
      <c r="E91" s="71">
        <v>0</v>
      </c>
      <c r="F91" s="16">
        <v>0</v>
      </c>
      <c r="G91" s="16">
        <f t="shared" si="6"/>
        <v>0</v>
      </c>
      <c r="H91" s="97" t="e">
        <f t="shared" si="7"/>
        <v>#DIV/0!</v>
      </c>
      <c r="I91" s="29"/>
    </row>
    <row r="92" spans="1:9" ht="20.100000000000001" customHeight="1">
      <c r="A92" s="26" t="s">
        <v>85</v>
      </c>
      <c r="B92" s="27">
        <v>1304</v>
      </c>
      <c r="C92" s="16">
        <v>0</v>
      </c>
      <c r="D92" s="16">
        <v>0</v>
      </c>
      <c r="E92" s="71">
        <v>0</v>
      </c>
      <c r="F92" s="16">
        <v>0</v>
      </c>
      <c r="G92" s="16">
        <f t="shared" si="6"/>
        <v>0</v>
      </c>
      <c r="H92" s="97" t="e">
        <f t="shared" si="7"/>
        <v>#DIV/0!</v>
      </c>
      <c r="I92" s="29"/>
    </row>
    <row r="93" spans="1:9" ht="20.100000000000001" customHeight="1">
      <c r="A93" s="26" t="s">
        <v>86</v>
      </c>
      <c r="B93" s="27">
        <v>1305</v>
      </c>
      <c r="C93" s="16">
        <f t="shared" ref="C93:F93" si="8">C60</f>
        <v>-23</v>
      </c>
      <c r="D93" s="16">
        <f t="shared" si="8"/>
        <v>-27</v>
      </c>
      <c r="E93" s="16">
        <f t="shared" si="8"/>
        <v>-24</v>
      </c>
      <c r="F93" s="16">
        <f t="shared" si="8"/>
        <v>-27</v>
      </c>
      <c r="G93" s="16">
        <f t="shared" si="6"/>
        <v>-3</v>
      </c>
      <c r="H93" s="28">
        <f t="shared" si="7"/>
        <v>112.5</v>
      </c>
      <c r="I93" s="29"/>
    </row>
    <row r="94" spans="1:9" s="9" customFormat="1" ht="20.100000000000001" customHeight="1">
      <c r="A94" s="22" t="s">
        <v>87</v>
      </c>
      <c r="B94" s="23">
        <v>1310</v>
      </c>
      <c r="C94" s="14">
        <f>C88+C89-C90-C91-C92-C93</f>
        <v>1101</v>
      </c>
      <c r="D94" s="14">
        <f>D88+D89-D90-D91-D92-D93</f>
        <v>1044</v>
      </c>
      <c r="E94" s="70">
        <f>E88+E89-E90-E91-E92-E93</f>
        <v>1066</v>
      </c>
      <c r="F94" s="14">
        <f>F88+F89-F90-F91-F92-F93</f>
        <v>1044</v>
      </c>
      <c r="G94" s="14">
        <f t="shared" si="6"/>
        <v>-22</v>
      </c>
      <c r="H94" s="24">
        <f t="shared" si="7"/>
        <v>97.936210131332075</v>
      </c>
      <c r="I94" s="25"/>
    </row>
    <row r="95" spans="1:9" s="9" customFormat="1" ht="20.100000000000001" customHeight="1">
      <c r="A95" s="104" t="s">
        <v>88</v>
      </c>
      <c r="B95" s="104"/>
      <c r="C95" s="104"/>
      <c r="D95" s="104"/>
      <c r="E95" s="104"/>
      <c r="F95" s="104"/>
      <c r="G95" s="104"/>
      <c r="H95" s="104"/>
      <c r="I95" s="104"/>
    </row>
    <row r="96" spans="1:9" s="9" customFormat="1" ht="20.100000000000001" customHeight="1">
      <c r="A96" s="26" t="s">
        <v>89</v>
      </c>
      <c r="B96" s="27">
        <v>1400</v>
      </c>
      <c r="C96" s="16">
        <v>2396</v>
      </c>
      <c r="D96" s="16">
        <v>2905</v>
      </c>
      <c r="E96" s="71">
        <v>2778</v>
      </c>
      <c r="F96" s="16">
        <v>2905</v>
      </c>
      <c r="G96" s="16">
        <f t="shared" ref="G96:G103" si="9">F96-E96</f>
        <v>127</v>
      </c>
      <c r="H96" s="28">
        <f t="shared" ref="H96:H103" si="10">(F96/E96)*100</f>
        <v>104.57163426925847</v>
      </c>
      <c r="I96" s="29"/>
    </row>
    <row r="97" spans="1:9" s="9" customFormat="1" ht="20.100000000000001" customHeight="1">
      <c r="A97" s="26" t="s">
        <v>90</v>
      </c>
      <c r="B97" s="31">
        <v>1401</v>
      </c>
      <c r="C97" s="16"/>
      <c r="D97" s="16">
        <v>0</v>
      </c>
      <c r="E97" s="71"/>
      <c r="F97" s="16"/>
      <c r="G97" s="16">
        <f t="shared" si="9"/>
        <v>0</v>
      </c>
      <c r="H97" s="97" t="e">
        <f t="shared" si="10"/>
        <v>#DIV/0!</v>
      </c>
      <c r="I97" s="29"/>
    </row>
    <row r="98" spans="1:9" s="9" customFormat="1" ht="20.100000000000001" customHeight="1">
      <c r="A98" s="26" t="s">
        <v>91</v>
      </c>
      <c r="B98" s="31">
        <v>1402</v>
      </c>
      <c r="C98" s="16">
        <v>291</v>
      </c>
      <c r="D98" s="16">
        <v>753</v>
      </c>
      <c r="E98" s="71"/>
      <c r="F98" s="16">
        <v>753</v>
      </c>
      <c r="G98" s="16">
        <f t="shared" si="9"/>
        <v>753</v>
      </c>
      <c r="H98" s="97" t="e">
        <f t="shared" si="10"/>
        <v>#DIV/0!</v>
      </c>
      <c r="I98" s="29"/>
    </row>
    <row r="99" spans="1:9" s="9" customFormat="1" ht="20.100000000000001" customHeight="1">
      <c r="A99" s="26" t="s">
        <v>19</v>
      </c>
      <c r="B99" s="31">
        <v>1410</v>
      </c>
      <c r="C99" s="16">
        <v>8230</v>
      </c>
      <c r="D99" s="16">
        <v>11055</v>
      </c>
      <c r="E99" s="71">
        <v>10848</v>
      </c>
      <c r="F99" s="16">
        <v>11055</v>
      </c>
      <c r="G99" s="16">
        <f t="shared" si="9"/>
        <v>207</v>
      </c>
      <c r="H99" s="28">
        <f t="shared" si="10"/>
        <v>101.90818584070796</v>
      </c>
      <c r="I99" s="29"/>
    </row>
    <row r="100" spans="1:9" s="9" customFormat="1" ht="20.100000000000001" customHeight="1">
      <c r="A100" s="26" t="s">
        <v>20</v>
      </c>
      <c r="B100" s="31">
        <v>1420</v>
      </c>
      <c r="C100" s="16">
        <v>1566</v>
      </c>
      <c r="D100" s="16">
        <v>2091</v>
      </c>
      <c r="E100" s="71">
        <v>2205</v>
      </c>
      <c r="F100" s="16">
        <v>2091</v>
      </c>
      <c r="G100" s="16">
        <f t="shared" si="9"/>
        <v>-114</v>
      </c>
      <c r="H100" s="28">
        <f t="shared" si="10"/>
        <v>94.829931972789112</v>
      </c>
      <c r="I100" s="29"/>
    </row>
    <row r="101" spans="1:9" s="9" customFormat="1" ht="20.100000000000001" customHeight="1">
      <c r="A101" s="26" t="s">
        <v>92</v>
      </c>
      <c r="B101" s="31">
        <v>1430</v>
      </c>
      <c r="C101" s="16">
        <v>1016</v>
      </c>
      <c r="D101" s="16">
        <v>1061</v>
      </c>
      <c r="E101" s="71">
        <v>1020</v>
      </c>
      <c r="F101" s="16">
        <v>1061</v>
      </c>
      <c r="G101" s="16">
        <f t="shared" si="9"/>
        <v>41</v>
      </c>
      <c r="H101" s="28">
        <f t="shared" si="10"/>
        <v>104.01960784313727</v>
      </c>
      <c r="I101" s="29"/>
    </row>
    <row r="102" spans="1:9" s="9" customFormat="1" ht="20.100000000000001" customHeight="1">
      <c r="A102" s="26" t="s">
        <v>93</v>
      </c>
      <c r="B102" s="31">
        <v>1440</v>
      </c>
      <c r="C102" s="16">
        <v>1296</v>
      </c>
      <c r="D102" s="16">
        <v>2193</v>
      </c>
      <c r="E102" s="71">
        <v>1452</v>
      </c>
      <c r="F102" s="16">
        <v>2193</v>
      </c>
      <c r="G102" s="16">
        <f t="shared" si="9"/>
        <v>741</v>
      </c>
      <c r="H102" s="28">
        <f t="shared" si="10"/>
        <v>151.03305785123965</v>
      </c>
      <c r="I102" s="29"/>
    </row>
    <row r="103" spans="1:9" s="9" customFormat="1">
      <c r="A103" s="22" t="s">
        <v>94</v>
      </c>
      <c r="B103" s="32">
        <v>1450</v>
      </c>
      <c r="C103" s="14">
        <f>SUM(C96,C99:C102)</f>
        <v>14504</v>
      </c>
      <c r="D103" s="14">
        <f>SUM(D96,D99:D102)</f>
        <v>19305</v>
      </c>
      <c r="E103" s="70">
        <f>SUM(E96,E99:E102)</f>
        <v>18303</v>
      </c>
      <c r="F103" s="14">
        <f>SUM(F96,F99:F102)</f>
        <v>19305</v>
      </c>
      <c r="G103" s="14">
        <f t="shared" si="9"/>
        <v>1002</v>
      </c>
      <c r="H103" s="24">
        <f t="shared" si="10"/>
        <v>105.47451237502048</v>
      </c>
      <c r="I103" s="25"/>
    </row>
    <row r="104" spans="1:9" s="9" customFormat="1">
      <c r="A104" s="33"/>
      <c r="B104" s="34"/>
      <c r="C104" s="34"/>
      <c r="D104" s="34"/>
      <c r="E104" s="72"/>
      <c r="F104" s="34"/>
      <c r="G104" s="34"/>
      <c r="H104" s="34"/>
      <c r="I104" s="34"/>
    </row>
    <row r="105" spans="1:9" s="9" customFormat="1">
      <c r="A105" s="33"/>
      <c r="B105" s="34"/>
      <c r="C105" s="34"/>
      <c r="D105" s="34"/>
      <c r="E105" s="72"/>
      <c r="F105" s="34"/>
      <c r="G105" s="34"/>
      <c r="H105" s="34"/>
      <c r="I105" s="34"/>
    </row>
    <row r="106" spans="1:9">
      <c r="A106" s="35"/>
    </row>
    <row r="107" spans="1:9" ht="27.75" customHeight="1">
      <c r="A107" s="36" t="s">
        <v>95</v>
      </c>
      <c r="C107" s="105" t="s">
        <v>96</v>
      </c>
      <c r="D107" s="105"/>
      <c r="E107" s="74"/>
      <c r="F107" s="106" t="s">
        <v>97</v>
      </c>
      <c r="G107" s="106"/>
      <c r="H107" s="106"/>
      <c r="I107" s="1"/>
    </row>
    <row r="108" spans="1:9" s="19" customFormat="1">
      <c r="A108" s="2" t="s">
        <v>98</v>
      </c>
      <c r="B108" s="1"/>
      <c r="C108" s="107" t="s">
        <v>99</v>
      </c>
      <c r="D108" s="107"/>
      <c r="E108" s="75"/>
      <c r="F108" s="108" t="s">
        <v>100</v>
      </c>
      <c r="G108" s="108"/>
      <c r="H108" s="108"/>
    </row>
  </sheetData>
  <mergeCells count="16">
    <mergeCell ref="A3:H3"/>
    <mergeCell ref="A4:H4"/>
    <mergeCell ref="B5:G5"/>
    <mergeCell ref="A6:I6"/>
    <mergeCell ref="A2:H2"/>
    <mergeCell ref="A8:A9"/>
    <mergeCell ref="B8:B9"/>
    <mergeCell ref="C8:D8"/>
    <mergeCell ref="E8:I8"/>
    <mergeCell ref="A11:I11"/>
    <mergeCell ref="A87:I87"/>
    <mergeCell ref="A95:I95"/>
    <mergeCell ref="C107:D107"/>
    <mergeCell ref="F107:H107"/>
    <mergeCell ref="C108:D108"/>
    <mergeCell ref="F108:H108"/>
  </mergeCells>
  <pageMargins left="0.25" right="0.25" top="0.75" bottom="0.75" header="0.3" footer="0.3"/>
  <pageSetup paperSize="9" scale="70" firstPageNumber="0" orientation="landscape" horizontalDpi="300" verticalDpi="300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99"/>
  </sheetPr>
  <dimension ref="A1:AMK46"/>
  <sheetViews>
    <sheetView topLeftCell="A7" zoomScalePageLayoutView="60" workbookViewId="0">
      <selection activeCell="E9" sqref="E9"/>
    </sheetView>
  </sheetViews>
  <sheetFormatPr defaultRowHeight="18.75"/>
  <cols>
    <col min="1" max="1" width="86.85546875" style="37" customWidth="1"/>
    <col min="2" max="2" width="15.28515625" style="38" customWidth="1"/>
    <col min="3" max="4" width="18.7109375" style="38" customWidth="1"/>
    <col min="5" max="5" width="18.7109375" style="76" customWidth="1"/>
    <col min="6" max="7" width="18.7109375" style="38" customWidth="1"/>
    <col min="8" max="8" width="15" style="38" customWidth="1"/>
    <col min="9" max="9" width="10" style="37" customWidth="1"/>
    <col min="10" max="10" width="9.5703125" style="37" customWidth="1"/>
    <col min="11" max="1025" width="9.140625" style="37" customWidth="1"/>
  </cols>
  <sheetData>
    <row r="1" spans="1:8">
      <c r="H1" s="39" t="s">
        <v>101</v>
      </c>
    </row>
    <row r="2" spans="1:8">
      <c r="A2" s="120" t="s">
        <v>102</v>
      </c>
      <c r="B2" s="120"/>
      <c r="C2" s="120"/>
      <c r="D2" s="120"/>
      <c r="E2" s="120"/>
      <c r="F2" s="120"/>
      <c r="G2" s="120"/>
      <c r="H2" s="120"/>
    </row>
    <row r="3" spans="1:8">
      <c r="A3" s="121" t="s">
        <v>103</v>
      </c>
      <c r="B3" s="121"/>
      <c r="C3" s="121"/>
      <c r="D3" s="121"/>
      <c r="E3" s="121"/>
      <c r="F3" s="121"/>
      <c r="G3" s="121"/>
      <c r="H3" s="121"/>
    </row>
    <row r="4" spans="1:8" ht="52.5" customHeight="1">
      <c r="A4" s="122" t="s">
        <v>5</v>
      </c>
      <c r="B4" s="123" t="s">
        <v>6</v>
      </c>
      <c r="C4" s="123" t="s">
        <v>104</v>
      </c>
      <c r="D4" s="123"/>
      <c r="E4" s="122" t="s">
        <v>169</v>
      </c>
      <c r="F4" s="122"/>
      <c r="G4" s="122"/>
      <c r="H4" s="122"/>
    </row>
    <row r="5" spans="1:8" ht="58.5" customHeight="1">
      <c r="A5" s="122"/>
      <c r="B5" s="123"/>
      <c r="C5" s="42" t="s">
        <v>1</v>
      </c>
      <c r="D5" s="42" t="s">
        <v>170</v>
      </c>
      <c r="E5" s="77" t="s">
        <v>105</v>
      </c>
      <c r="F5" s="42" t="s">
        <v>106</v>
      </c>
      <c r="G5" s="43" t="s">
        <v>10</v>
      </c>
      <c r="H5" s="43" t="s">
        <v>11</v>
      </c>
    </row>
    <row r="6" spans="1:8">
      <c r="A6" s="41">
        <v>1</v>
      </c>
      <c r="B6" s="42">
        <v>2</v>
      </c>
      <c r="C6" s="41">
        <v>3</v>
      </c>
      <c r="D6" s="42">
        <v>4</v>
      </c>
      <c r="E6" s="78">
        <v>5</v>
      </c>
      <c r="F6" s="42">
        <v>6</v>
      </c>
      <c r="G6" s="41">
        <v>7</v>
      </c>
      <c r="H6" s="42">
        <v>8</v>
      </c>
    </row>
    <row r="7" spans="1:8" ht="24.95" customHeight="1">
      <c r="A7" s="114" t="s">
        <v>107</v>
      </c>
      <c r="B7" s="114"/>
      <c r="C7" s="114"/>
      <c r="D7" s="114"/>
      <c r="E7" s="114"/>
      <c r="F7" s="114"/>
      <c r="G7" s="114"/>
      <c r="H7" s="114"/>
    </row>
    <row r="8" spans="1:8" s="49" customFormat="1" ht="42.75" customHeight="1">
      <c r="A8" s="44" t="s">
        <v>108</v>
      </c>
      <c r="B8" s="45">
        <v>2000</v>
      </c>
      <c r="C8" s="46">
        <v>-1165</v>
      </c>
      <c r="D8" s="46">
        <v>-1116</v>
      </c>
      <c r="E8" s="79">
        <v>-1140</v>
      </c>
      <c r="F8" s="46">
        <v>-1116</v>
      </c>
      <c r="G8" s="47" t="s">
        <v>109</v>
      </c>
      <c r="H8" s="48" t="s">
        <v>109</v>
      </c>
    </row>
    <row r="9" spans="1:8" ht="37.5">
      <c r="A9" s="50" t="s">
        <v>110</v>
      </c>
      <c r="B9" s="51">
        <v>2010</v>
      </c>
      <c r="C9" s="52">
        <f>SUM(C10:C10)</f>
        <v>-20</v>
      </c>
      <c r="D9" s="52">
        <f>SUM(D10:D10)</f>
        <v>-37</v>
      </c>
      <c r="E9" s="80">
        <f>SUM(E10:E10)</f>
        <v>-2</v>
      </c>
      <c r="F9" s="52">
        <f>SUM(F10:F10)</f>
        <v>-37</v>
      </c>
      <c r="G9" s="52">
        <f>F9-E9</f>
        <v>-35</v>
      </c>
      <c r="H9" s="53"/>
    </row>
    <row r="10" spans="1:8" ht="31.5" customHeight="1">
      <c r="A10" s="50" t="s">
        <v>111</v>
      </c>
      <c r="B10" s="51">
        <v>2011</v>
      </c>
      <c r="C10" s="52">
        <v>-20</v>
      </c>
      <c r="D10" s="52">
        <v>-37</v>
      </c>
      <c r="E10" s="80">
        <v>-2</v>
      </c>
      <c r="F10" s="52">
        <v>-37</v>
      </c>
      <c r="G10" s="52">
        <f>F10-E10</f>
        <v>-35</v>
      </c>
      <c r="H10" s="53"/>
    </row>
    <row r="11" spans="1:8" ht="20.100000000000001" customHeight="1">
      <c r="A11" s="50" t="s">
        <v>112</v>
      </c>
      <c r="B11" s="51">
        <v>2020</v>
      </c>
      <c r="C11" s="52"/>
      <c r="D11" s="52"/>
      <c r="E11" s="80"/>
      <c r="F11" s="52"/>
      <c r="G11" s="52">
        <f>F11-E11</f>
        <v>0</v>
      </c>
      <c r="H11" s="53"/>
    </row>
    <row r="12" spans="1:8" s="49" customFormat="1" ht="20.100000000000001" customHeight="1">
      <c r="A12" s="50" t="s">
        <v>113</v>
      </c>
      <c r="B12" s="51">
        <v>2030</v>
      </c>
      <c r="C12" s="89" t="s">
        <v>27</v>
      </c>
      <c r="D12" s="89" t="s">
        <v>27</v>
      </c>
      <c r="E12" s="90" t="s">
        <v>27</v>
      </c>
      <c r="F12" s="89" t="s">
        <v>27</v>
      </c>
      <c r="G12" s="52"/>
      <c r="H12" s="53"/>
    </row>
    <row r="13" spans="1:8" ht="19.5" customHeight="1">
      <c r="A13" s="50" t="s">
        <v>114</v>
      </c>
      <c r="B13" s="51">
        <v>2031</v>
      </c>
      <c r="C13" s="89" t="s">
        <v>27</v>
      </c>
      <c r="D13" s="89" t="s">
        <v>27</v>
      </c>
      <c r="E13" s="90" t="s">
        <v>27</v>
      </c>
      <c r="F13" s="89" t="s">
        <v>27</v>
      </c>
      <c r="G13" s="52"/>
      <c r="H13" s="53"/>
    </row>
    <row r="14" spans="1:8" ht="20.100000000000001" customHeight="1">
      <c r="A14" s="50" t="s">
        <v>115</v>
      </c>
      <c r="B14" s="51">
        <v>2040</v>
      </c>
      <c r="C14" s="89" t="s">
        <v>27</v>
      </c>
      <c r="D14" s="89" t="s">
        <v>27</v>
      </c>
      <c r="E14" s="90" t="s">
        <v>27</v>
      </c>
      <c r="F14" s="89" t="s">
        <v>27</v>
      </c>
      <c r="G14" s="52"/>
      <c r="H14" s="53"/>
    </row>
    <row r="15" spans="1:8" ht="20.100000000000001" customHeight="1">
      <c r="A15" s="50" t="s">
        <v>116</v>
      </c>
      <c r="B15" s="51">
        <v>2050</v>
      </c>
      <c r="C15" s="89" t="s">
        <v>27</v>
      </c>
      <c r="D15" s="89" t="s">
        <v>27</v>
      </c>
      <c r="E15" s="90" t="s">
        <v>27</v>
      </c>
      <c r="F15" s="89" t="s">
        <v>27</v>
      </c>
      <c r="G15" s="52"/>
      <c r="H15" s="53"/>
    </row>
    <row r="16" spans="1:8" ht="20.100000000000001" customHeight="1">
      <c r="A16" s="50" t="s">
        <v>117</v>
      </c>
      <c r="B16" s="51">
        <v>2060</v>
      </c>
      <c r="C16" s="89" t="s">
        <v>27</v>
      </c>
      <c r="D16" s="89" t="s">
        <v>27</v>
      </c>
      <c r="E16" s="90" t="s">
        <v>27</v>
      </c>
      <c r="F16" s="89" t="s">
        <v>27</v>
      </c>
      <c r="G16" s="52"/>
      <c r="H16" s="53"/>
    </row>
    <row r="17" spans="1:9" s="49" customFormat="1" ht="42.75" customHeight="1">
      <c r="A17" s="44" t="s">
        <v>118</v>
      </c>
      <c r="B17" s="45">
        <v>2070</v>
      </c>
      <c r="C17" s="46">
        <f>SUM(C8,C9,C11,C12,C14,C15,C16)+'I. Фін результат'!C81</f>
        <v>-1134</v>
      </c>
      <c r="D17" s="46">
        <f>SUM(D8,D9,D11,D12,D14,D15,D16)+'I. Фін результат'!D81</f>
        <v>-787</v>
      </c>
      <c r="E17" s="79">
        <f>SUM(E8,E9,E11,E12,E14,E15,E16)+'I. Фін результат'!E81</f>
        <v>-1124</v>
      </c>
      <c r="F17" s="46">
        <f>SUM(F8,F9,F11,F12,F14,F15,F16)+'I. Фін результат'!F81</f>
        <v>-787</v>
      </c>
      <c r="G17" s="47" t="s">
        <v>109</v>
      </c>
      <c r="H17" s="48" t="s">
        <v>109</v>
      </c>
    </row>
    <row r="18" spans="1:9" ht="24.95" customHeight="1">
      <c r="A18" s="115" t="s">
        <v>119</v>
      </c>
      <c r="B18" s="115"/>
      <c r="C18" s="115"/>
      <c r="D18" s="115"/>
      <c r="E18" s="115"/>
      <c r="F18" s="115"/>
      <c r="G18" s="115"/>
      <c r="H18" s="115"/>
    </row>
    <row r="19" spans="1:9" ht="37.5">
      <c r="A19" s="44" t="s">
        <v>120</v>
      </c>
      <c r="B19" s="45">
        <v>2110</v>
      </c>
      <c r="C19" s="46">
        <f>SUM(C20:C26)</f>
        <v>672</v>
      </c>
      <c r="D19" s="46">
        <f>SUM(D20:D26)</f>
        <v>962</v>
      </c>
      <c r="E19" s="79">
        <f>SUM(E20:E26)</f>
        <v>742</v>
      </c>
      <c r="F19" s="46">
        <f>SUM(F20:F26)</f>
        <v>962</v>
      </c>
      <c r="G19" s="46">
        <f t="shared" ref="G19:G25" si="0">F19-E19</f>
        <v>220</v>
      </c>
      <c r="H19" s="48">
        <f t="shared" ref="H19:H41" si="1">(F19/E19)*100</f>
        <v>129.64959568733155</v>
      </c>
    </row>
    <row r="20" spans="1:9">
      <c r="A20" s="50" t="s">
        <v>121</v>
      </c>
      <c r="B20" s="51">
        <v>2111</v>
      </c>
      <c r="C20" s="52">
        <v>549</v>
      </c>
      <c r="D20" s="52">
        <v>796</v>
      </c>
      <c r="E20" s="80">
        <v>580</v>
      </c>
      <c r="F20" s="52">
        <v>796</v>
      </c>
      <c r="G20" s="52">
        <f t="shared" si="0"/>
        <v>216</v>
      </c>
      <c r="H20" s="53">
        <f t="shared" si="1"/>
        <v>137.24137931034483</v>
      </c>
    </row>
    <row r="21" spans="1:9" s="49" customFormat="1" ht="36" customHeight="1">
      <c r="A21" s="50" t="s">
        <v>122</v>
      </c>
      <c r="B21" s="51">
        <v>2112</v>
      </c>
      <c r="C21" s="89" t="s">
        <v>27</v>
      </c>
      <c r="D21" s="89" t="s">
        <v>27</v>
      </c>
      <c r="E21" s="90" t="s">
        <v>27</v>
      </c>
      <c r="F21" s="89" t="s">
        <v>27</v>
      </c>
      <c r="G21" s="100" t="e">
        <f t="shared" si="0"/>
        <v>#VALUE!</v>
      </c>
      <c r="H21" s="101" t="e">
        <f t="shared" si="1"/>
        <v>#VALUE!</v>
      </c>
    </row>
    <row r="22" spans="1:9">
      <c r="A22" s="50" t="s">
        <v>123</v>
      </c>
      <c r="B22" s="51">
        <v>2113</v>
      </c>
      <c r="C22" s="52"/>
      <c r="D22" s="52"/>
      <c r="E22" s="80"/>
      <c r="F22" s="52"/>
      <c r="G22" s="52">
        <f t="shared" si="0"/>
        <v>0</v>
      </c>
      <c r="H22" s="102" t="e">
        <f t="shared" si="1"/>
        <v>#DIV/0!</v>
      </c>
    </row>
    <row r="23" spans="1:9" s="40" customFormat="1">
      <c r="A23" s="50" t="s">
        <v>124</v>
      </c>
      <c r="B23" s="51">
        <v>2114</v>
      </c>
      <c r="C23" s="52"/>
      <c r="D23" s="52"/>
      <c r="E23" s="80"/>
      <c r="F23" s="52"/>
      <c r="G23" s="52">
        <f t="shared" si="0"/>
        <v>0</v>
      </c>
      <c r="H23" s="102" t="e">
        <f t="shared" si="1"/>
        <v>#DIV/0!</v>
      </c>
      <c r="I23" s="37"/>
    </row>
    <row r="24" spans="1:9" ht="20.100000000000001" customHeight="1">
      <c r="A24" s="50" t="s">
        <v>125</v>
      </c>
      <c r="B24" s="51">
        <v>2115</v>
      </c>
      <c r="C24" s="52"/>
      <c r="D24" s="52"/>
      <c r="E24" s="80"/>
      <c r="F24" s="52"/>
      <c r="G24" s="52">
        <f t="shared" si="0"/>
        <v>0</v>
      </c>
      <c r="H24" s="102" t="e">
        <f t="shared" si="1"/>
        <v>#DIV/0!</v>
      </c>
    </row>
    <row r="25" spans="1:9" ht="20.100000000000001" customHeight="1">
      <c r="A25" s="50" t="s">
        <v>126</v>
      </c>
      <c r="B25" s="51">
        <v>2116</v>
      </c>
      <c r="C25" s="52"/>
      <c r="D25" s="52"/>
      <c r="E25" s="80"/>
      <c r="F25" s="52"/>
      <c r="G25" s="52">
        <f t="shared" si="0"/>
        <v>0</v>
      </c>
      <c r="H25" s="102" t="e">
        <f t="shared" si="1"/>
        <v>#DIV/0!</v>
      </c>
    </row>
    <row r="26" spans="1:9" ht="20.100000000000001" customHeight="1">
      <c r="A26" s="50" t="s">
        <v>127</v>
      </c>
      <c r="B26" s="51">
        <v>2117</v>
      </c>
      <c r="C26" s="52">
        <v>123</v>
      </c>
      <c r="D26" s="52">
        <v>166</v>
      </c>
      <c r="E26" s="80">
        <v>162</v>
      </c>
      <c r="F26" s="52">
        <v>166</v>
      </c>
      <c r="G26" s="52"/>
      <c r="H26" s="53">
        <f t="shared" si="1"/>
        <v>102.46913580246914</v>
      </c>
    </row>
    <row r="27" spans="1:9" ht="37.5">
      <c r="A27" s="44" t="s">
        <v>128</v>
      </c>
      <c r="B27" s="45">
        <v>2120</v>
      </c>
      <c r="C27" s="46">
        <f>SUM(C28:C32)</f>
        <v>1485</v>
      </c>
      <c r="D27" s="46">
        <f>SUM(D28:D32)</f>
        <v>1997</v>
      </c>
      <c r="E27" s="79">
        <f>SUM(E28:E32)</f>
        <v>1957</v>
      </c>
      <c r="F27" s="46">
        <f>SUM(F28:F32)</f>
        <v>1997</v>
      </c>
      <c r="G27" s="46">
        <f t="shared" ref="G27:G41" si="2">F27-E27</f>
        <v>40</v>
      </c>
      <c r="H27" s="48">
        <f t="shared" si="1"/>
        <v>102.04394481349004</v>
      </c>
    </row>
    <row r="28" spans="1:9">
      <c r="A28" s="50" t="s">
        <v>129</v>
      </c>
      <c r="B28" s="51">
        <v>2121</v>
      </c>
      <c r="C28" s="52">
        <v>4</v>
      </c>
      <c r="D28" s="52">
        <v>7</v>
      </c>
      <c r="E28" s="80">
        <v>4</v>
      </c>
      <c r="F28" s="52">
        <v>7</v>
      </c>
      <c r="G28" s="52">
        <f t="shared" si="2"/>
        <v>3</v>
      </c>
      <c r="H28" s="53">
        <f t="shared" si="1"/>
        <v>175</v>
      </c>
    </row>
    <row r="29" spans="1:9" ht="20.100000000000001" customHeight="1">
      <c r="A29" s="50" t="s">
        <v>126</v>
      </c>
      <c r="B29" s="51">
        <v>2122</v>
      </c>
      <c r="C29" s="52">
        <v>1481</v>
      </c>
      <c r="D29" s="52">
        <v>1990</v>
      </c>
      <c r="E29" s="80">
        <v>1953</v>
      </c>
      <c r="F29" s="52">
        <v>1990</v>
      </c>
      <c r="G29" s="52">
        <f t="shared" si="2"/>
        <v>37</v>
      </c>
      <c r="H29" s="53">
        <f t="shared" si="1"/>
        <v>101.89452124935995</v>
      </c>
    </row>
    <row r="30" spans="1:9" ht="20.100000000000001" customHeight="1">
      <c r="A30" s="50" t="s">
        <v>130</v>
      </c>
      <c r="B30" s="51">
        <v>2123</v>
      </c>
      <c r="C30" s="52"/>
      <c r="D30" s="52"/>
      <c r="E30" s="80"/>
      <c r="F30" s="52"/>
      <c r="G30" s="52">
        <f t="shared" si="2"/>
        <v>0</v>
      </c>
      <c r="H30" s="102" t="e">
        <f t="shared" si="1"/>
        <v>#DIV/0!</v>
      </c>
    </row>
    <row r="31" spans="1:9" ht="20.100000000000001" customHeight="1">
      <c r="A31" s="50" t="s">
        <v>131</v>
      </c>
      <c r="B31" s="51">
        <v>2124</v>
      </c>
      <c r="C31" s="52"/>
      <c r="D31" s="52"/>
      <c r="E31" s="80"/>
      <c r="F31" s="52"/>
      <c r="G31" s="52">
        <f t="shared" si="2"/>
        <v>0</v>
      </c>
      <c r="H31" s="102" t="e">
        <f t="shared" si="1"/>
        <v>#DIV/0!</v>
      </c>
    </row>
    <row r="32" spans="1:9" s="49" customFormat="1">
      <c r="A32" s="50" t="s">
        <v>176</v>
      </c>
      <c r="B32" s="51">
        <v>2125</v>
      </c>
      <c r="C32" s="52"/>
      <c r="D32" s="52"/>
      <c r="E32" s="80"/>
      <c r="F32" s="52"/>
      <c r="G32" s="52">
        <f t="shared" si="2"/>
        <v>0</v>
      </c>
      <c r="H32" s="102" t="e">
        <f t="shared" si="1"/>
        <v>#DIV/0!</v>
      </c>
    </row>
    <row r="33" spans="1:9" ht="34.5" customHeight="1">
      <c r="A33" s="44" t="s">
        <v>132</v>
      </c>
      <c r="B33" s="45">
        <v>2130</v>
      </c>
      <c r="C33" s="46">
        <f>SUM(C34:C37)</f>
        <v>1586</v>
      </c>
      <c r="D33" s="46">
        <f>SUM(D34:D37)</f>
        <v>2469</v>
      </c>
      <c r="E33" s="79">
        <f>SUM(E34:E37)</f>
        <v>2207</v>
      </c>
      <c r="F33" s="46">
        <f>SUM(F34:F37)</f>
        <v>2469</v>
      </c>
      <c r="G33" s="46">
        <f t="shared" si="2"/>
        <v>262</v>
      </c>
      <c r="H33" s="48">
        <f t="shared" si="1"/>
        <v>111.87131853194381</v>
      </c>
    </row>
    <row r="34" spans="1:9" ht="34.5" customHeight="1">
      <c r="A34" s="50" t="s">
        <v>133</v>
      </c>
      <c r="B34" s="51">
        <v>2131</v>
      </c>
      <c r="C34" s="52">
        <v>20</v>
      </c>
      <c r="D34" s="52">
        <v>37</v>
      </c>
      <c r="E34" s="80">
        <v>2</v>
      </c>
      <c r="F34" s="52">
        <v>37</v>
      </c>
      <c r="G34" s="52">
        <f t="shared" si="2"/>
        <v>35</v>
      </c>
      <c r="H34" s="53">
        <f t="shared" si="1"/>
        <v>1850</v>
      </c>
    </row>
    <row r="35" spans="1:9" s="49" customFormat="1" ht="20.100000000000001" customHeight="1">
      <c r="A35" s="50" t="s">
        <v>134</v>
      </c>
      <c r="B35" s="51">
        <v>2132</v>
      </c>
      <c r="C35" s="52"/>
      <c r="D35" s="52"/>
      <c r="E35" s="80"/>
      <c r="F35" s="52"/>
      <c r="G35" s="52">
        <f t="shared" si="2"/>
        <v>0</v>
      </c>
      <c r="H35" s="102" t="e">
        <f t="shared" si="1"/>
        <v>#DIV/0!</v>
      </c>
    </row>
    <row r="36" spans="1:9" ht="27" customHeight="1">
      <c r="A36" s="50" t="s">
        <v>135</v>
      </c>
      <c r="B36" s="51">
        <v>2133</v>
      </c>
      <c r="C36" s="52">
        <v>1566</v>
      </c>
      <c r="D36" s="52">
        <v>2432</v>
      </c>
      <c r="E36" s="80">
        <v>2205</v>
      </c>
      <c r="F36" s="52">
        <v>2432</v>
      </c>
      <c r="G36" s="52">
        <f t="shared" si="2"/>
        <v>227</v>
      </c>
      <c r="H36" s="53">
        <f t="shared" si="1"/>
        <v>110.29478458049886</v>
      </c>
    </row>
    <row r="37" spans="1:9" ht="20.100000000000001" customHeight="1">
      <c r="A37" s="50" t="s">
        <v>136</v>
      </c>
      <c r="B37" s="51">
        <v>2134</v>
      </c>
      <c r="C37" s="52"/>
      <c r="D37" s="52"/>
      <c r="E37" s="80"/>
      <c r="F37" s="52"/>
      <c r="G37" s="52">
        <f t="shared" si="2"/>
        <v>0</v>
      </c>
      <c r="H37" s="102" t="e">
        <f t="shared" si="1"/>
        <v>#DIV/0!</v>
      </c>
    </row>
    <row r="38" spans="1:9" ht="20.100000000000001" customHeight="1">
      <c r="A38" s="44" t="s">
        <v>137</v>
      </c>
      <c r="B38" s="45">
        <v>2140</v>
      </c>
      <c r="C38" s="46">
        <f>SUM(C39:C40)</f>
        <v>0</v>
      </c>
      <c r="D38" s="46">
        <f>SUM(D39:D40)</f>
        <v>0</v>
      </c>
      <c r="E38" s="79">
        <f>SUM(E39:E40)</f>
        <v>0</v>
      </c>
      <c r="F38" s="46">
        <f>SUM(F39:F40)</f>
        <v>0</v>
      </c>
      <c r="G38" s="52">
        <f t="shared" si="2"/>
        <v>0</v>
      </c>
      <c r="H38" s="102" t="e">
        <f t="shared" si="1"/>
        <v>#DIV/0!</v>
      </c>
    </row>
    <row r="39" spans="1:9" ht="37.5">
      <c r="A39" s="50" t="s">
        <v>138</v>
      </c>
      <c r="B39" s="51">
        <v>2141</v>
      </c>
      <c r="C39" s="52"/>
      <c r="D39" s="52"/>
      <c r="E39" s="80"/>
      <c r="F39" s="52"/>
      <c r="G39" s="52">
        <f t="shared" si="2"/>
        <v>0</v>
      </c>
      <c r="H39" s="102" t="e">
        <f t="shared" si="1"/>
        <v>#DIV/0!</v>
      </c>
    </row>
    <row r="40" spans="1:9" s="49" customFormat="1" ht="20.100000000000001" customHeight="1">
      <c r="A40" s="50" t="s">
        <v>139</v>
      </c>
      <c r="B40" s="51">
        <v>2142</v>
      </c>
      <c r="C40" s="52"/>
      <c r="D40" s="52"/>
      <c r="E40" s="80"/>
      <c r="F40" s="52"/>
      <c r="G40" s="52">
        <f t="shared" si="2"/>
        <v>0</v>
      </c>
      <c r="H40" s="102" t="e">
        <f t="shared" si="1"/>
        <v>#DIV/0!</v>
      </c>
    </row>
    <row r="41" spans="1:9" s="49" customFormat="1" ht="21.75" customHeight="1">
      <c r="A41" s="44" t="s">
        <v>140</v>
      </c>
      <c r="B41" s="45">
        <v>2200</v>
      </c>
      <c r="C41" s="46">
        <f>SUM(C19,C27,C33,C38)</f>
        <v>3743</v>
      </c>
      <c r="D41" s="46">
        <f>SUM(D19,D27,D33,D38)</f>
        <v>5428</v>
      </c>
      <c r="E41" s="79">
        <f>SUM(E19,E27,E33,E38)</f>
        <v>4906</v>
      </c>
      <c r="F41" s="46">
        <f>SUM(F19,F27,F33,F38)</f>
        <v>5428</v>
      </c>
      <c r="G41" s="46">
        <f t="shared" si="2"/>
        <v>522</v>
      </c>
      <c r="H41" s="48">
        <f t="shared" si="1"/>
        <v>110.64003261312678</v>
      </c>
      <c r="I41" s="37"/>
    </row>
    <row r="42" spans="1:9" s="49" customFormat="1">
      <c r="A42" s="54"/>
      <c r="B42" s="38"/>
      <c r="C42" s="38"/>
      <c r="D42" s="38"/>
      <c r="E42" s="76"/>
      <c r="F42" s="38"/>
      <c r="G42" s="38"/>
      <c r="H42" s="38"/>
    </row>
    <row r="43" spans="1:9" s="49" customFormat="1">
      <c r="A43" s="54"/>
      <c r="B43" s="38"/>
      <c r="C43" s="38"/>
      <c r="D43" s="38"/>
      <c r="E43" s="76"/>
      <c r="F43" s="38"/>
      <c r="G43" s="38"/>
      <c r="H43" s="38"/>
    </row>
    <row r="44" spans="1:9" s="49" customFormat="1">
      <c r="A44" s="54"/>
      <c r="B44" s="38"/>
      <c r="C44" s="38"/>
      <c r="D44" s="38"/>
      <c r="E44" s="76"/>
      <c r="F44" s="38"/>
      <c r="G44" s="38"/>
      <c r="H44" s="38"/>
    </row>
    <row r="45" spans="1:9" ht="27.75" customHeight="1">
      <c r="A45" s="55" t="s">
        <v>141</v>
      </c>
      <c r="C45" s="116" t="s">
        <v>142</v>
      </c>
      <c r="D45" s="116"/>
      <c r="E45" s="81"/>
      <c r="F45" s="117" t="s">
        <v>97</v>
      </c>
      <c r="G45" s="117"/>
      <c r="H45" s="117"/>
    </row>
    <row r="46" spans="1:9" s="57" customFormat="1">
      <c r="A46" s="38" t="s">
        <v>143</v>
      </c>
      <c r="B46" s="37"/>
      <c r="C46" s="118" t="s">
        <v>144</v>
      </c>
      <c r="D46" s="118"/>
      <c r="E46" s="82"/>
      <c r="F46" s="119" t="s">
        <v>145</v>
      </c>
      <c r="G46" s="119"/>
      <c r="H46" s="119"/>
    </row>
  </sheetData>
  <mergeCells count="12">
    <mergeCell ref="A2:H2"/>
    <mergeCell ref="A3:H3"/>
    <mergeCell ref="A4:A5"/>
    <mergeCell ref="B4:B5"/>
    <mergeCell ref="C4:D4"/>
    <mergeCell ref="E4:H4"/>
    <mergeCell ref="A7:H7"/>
    <mergeCell ref="A18:H18"/>
    <mergeCell ref="C45:D45"/>
    <mergeCell ref="F45:H45"/>
    <mergeCell ref="C46:D46"/>
    <mergeCell ref="F46:H46"/>
  </mergeCells>
  <pageMargins left="0.7" right="0.7" top="0.75" bottom="0.75" header="0.3" footer="0.3"/>
  <pageSetup paperSize="9" scale="60" firstPageNumber="0" orientation="landscape" horizontalDpi="300" verticalDpi="300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99"/>
  </sheetPr>
  <dimension ref="A1:AMK18"/>
  <sheetViews>
    <sheetView zoomScalePageLayoutView="60" workbookViewId="0">
      <selection activeCell="O10" sqref="O10"/>
    </sheetView>
  </sheetViews>
  <sheetFormatPr defaultRowHeight="18.75"/>
  <cols>
    <col min="1" max="1" width="80.28515625" style="37" customWidth="1"/>
    <col min="2" max="2" width="9.85546875" style="38" customWidth="1"/>
    <col min="3" max="4" width="25.7109375" style="38" customWidth="1"/>
    <col min="5" max="5" width="25.140625" style="38" customWidth="1"/>
    <col min="6" max="6" width="24.7109375" style="38" customWidth="1"/>
    <col min="7" max="7" width="25.7109375" style="38" customWidth="1"/>
    <col min="8" max="8" width="21.140625" style="38" customWidth="1"/>
    <col min="9" max="9" width="9.5703125" style="37" customWidth="1"/>
    <col min="10" max="10" width="9.85546875" style="37" customWidth="1"/>
    <col min="11" max="1025" width="9.140625" style="37" customWidth="1"/>
  </cols>
  <sheetData>
    <row r="1" spans="1:9">
      <c r="H1" s="39" t="s">
        <v>146</v>
      </c>
    </row>
    <row r="2" spans="1:9">
      <c r="A2" s="120" t="s">
        <v>147</v>
      </c>
      <c r="B2" s="120"/>
      <c r="C2" s="120"/>
      <c r="D2" s="120"/>
      <c r="E2" s="120"/>
      <c r="F2" s="120"/>
      <c r="G2" s="120"/>
      <c r="H2" s="120"/>
    </row>
    <row r="3" spans="1:9">
      <c r="A3" s="121" t="s">
        <v>103</v>
      </c>
      <c r="B3" s="121"/>
      <c r="C3" s="121"/>
      <c r="D3" s="121"/>
      <c r="E3" s="121"/>
      <c r="F3" s="121"/>
      <c r="G3" s="121"/>
      <c r="H3" s="121"/>
    </row>
    <row r="4" spans="1:9" ht="43.5" customHeight="1">
      <c r="A4" s="122" t="s">
        <v>5</v>
      </c>
      <c r="B4" s="123" t="s">
        <v>6</v>
      </c>
      <c r="C4" s="123" t="s">
        <v>148</v>
      </c>
      <c r="D4" s="123"/>
      <c r="E4" s="122" t="s">
        <v>172</v>
      </c>
      <c r="F4" s="122"/>
      <c r="G4" s="122"/>
      <c r="H4" s="122"/>
    </row>
    <row r="5" spans="1:9" ht="56.25" customHeight="1">
      <c r="A5" s="122"/>
      <c r="B5" s="123"/>
      <c r="C5" s="42" t="s">
        <v>171</v>
      </c>
      <c r="D5" s="42" t="s">
        <v>168</v>
      </c>
      <c r="E5" s="42" t="s">
        <v>105</v>
      </c>
      <c r="F5" s="42" t="s">
        <v>106</v>
      </c>
      <c r="G5" s="43" t="s">
        <v>10</v>
      </c>
      <c r="H5" s="43" t="s">
        <v>11</v>
      </c>
    </row>
    <row r="6" spans="1:9" ht="15.75" customHeight="1">
      <c r="A6" s="41">
        <v>1</v>
      </c>
      <c r="B6" s="42">
        <v>2</v>
      </c>
      <c r="C6" s="41">
        <v>3</v>
      </c>
      <c r="D6" s="42">
        <v>4</v>
      </c>
      <c r="E6" s="41">
        <v>5</v>
      </c>
      <c r="F6" s="42">
        <v>6</v>
      </c>
      <c r="G6" s="41">
        <v>7</v>
      </c>
      <c r="H6" s="42">
        <v>8</v>
      </c>
    </row>
    <row r="7" spans="1:9" s="49" customFormat="1" ht="37.5">
      <c r="A7" s="58" t="s">
        <v>149</v>
      </c>
      <c r="B7" s="41">
        <v>4000</v>
      </c>
      <c r="C7" s="46">
        <f>SUM(C8:C13)</f>
        <v>603</v>
      </c>
      <c r="D7" s="46">
        <f>SUM(D8:D13)</f>
        <v>11542</v>
      </c>
      <c r="E7" s="46">
        <f>SUM(E8:E13)</f>
        <v>5900</v>
      </c>
      <c r="F7" s="46">
        <f>SUM(F8:F13)</f>
        <v>11542</v>
      </c>
      <c r="G7" s="46">
        <f t="shared" ref="G7:G13" si="0">F7-E7</f>
        <v>5642</v>
      </c>
      <c r="H7" s="48">
        <f t="shared" ref="H7:H13" si="1">(F7/E7)*100</f>
        <v>195.62711864406779</v>
      </c>
    </row>
    <row r="8" spans="1:9" ht="34.5" customHeight="1">
      <c r="A8" s="59" t="s">
        <v>150</v>
      </c>
      <c r="B8" s="41" t="s">
        <v>151</v>
      </c>
      <c r="C8" s="52"/>
      <c r="D8" s="52"/>
      <c r="E8" s="52"/>
      <c r="F8" s="52"/>
      <c r="G8" s="52">
        <f t="shared" si="0"/>
        <v>0</v>
      </c>
      <c r="H8" s="102" t="e">
        <f t="shared" si="1"/>
        <v>#DIV/0!</v>
      </c>
    </row>
    <row r="9" spans="1:9" ht="34.5" customHeight="1">
      <c r="A9" s="59" t="s">
        <v>152</v>
      </c>
      <c r="B9" s="41">
        <v>4020</v>
      </c>
      <c r="C9" s="52">
        <v>394</v>
      </c>
      <c r="D9" s="52">
        <v>955</v>
      </c>
      <c r="E9" s="52"/>
      <c r="F9" s="52">
        <v>955</v>
      </c>
      <c r="G9" s="52">
        <f t="shared" si="0"/>
        <v>955</v>
      </c>
      <c r="H9" s="102" t="e">
        <f t="shared" si="1"/>
        <v>#DIV/0!</v>
      </c>
    </row>
    <row r="10" spans="1:9" ht="34.5" customHeight="1">
      <c r="A10" s="59" t="s">
        <v>153</v>
      </c>
      <c r="B10" s="41">
        <v>4030</v>
      </c>
      <c r="C10" s="52">
        <v>124</v>
      </c>
      <c r="D10" s="52">
        <v>180</v>
      </c>
      <c r="E10" s="52"/>
      <c r="F10" s="52">
        <v>180</v>
      </c>
      <c r="G10" s="52">
        <f t="shared" si="0"/>
        <v>180</v>
      </c>
      <c r="H10" s="102" t="e">
        <f t="shared" si="1"/>
        <v>#DIV/0!</v>
      </c>
    </row>
    <row r="11" spans="1:9" ht="34.5" customHeight="1">
      <c r="A11" s="59" t="s">
        <v>154</v>
      </c>
      <c r="B11" s="41">
        <v>4040</v>
      </c>
      <c r="C11" s="52"/>
      <c r="D11" s="80">
        <v>9336</v>
      </c>
      <c r="E11" s="52"/>
      <c r="F11" s="52">
        <v>9336</v>
      </c>
      <c r="G11" s="52">
        <f t="shared" si="0"/>
        <v>9336</v>
      </c>
      <c r="H11" s="102" t="e">
        <f t="shared" si="1"/>
        <v>#DIV/0!</v>
      </c>
    </row>
    <row r="12" spans="1:9" ht="45.75" customHeight="1">
      <c r="A12" s="59" t="s">
        <v>155</v>
      </c>
      <c r="B12" s="41">
        <v>4050</v>
      </c>
      <c r="C12" s="52">
        <v>85</v>
      </c>
      <c r="D12" s="52">
        <v>103</v>
      </c>
      <c r="E12" s="52">
        <v>5100</v>
      </c>
      <c r="F12" s="52">
        <v>103</v>
      </c>
      <c r="G12" s="52">
        <f t="shared" si="0"/>
        <v>-4997</v>
      </c>
      <c r="H12" s="53">
        <f t="shared" si="1"/>
        <v>2.0196078431372548</v>
      </c>
    </row>
    <row r="13" spans="1:9" ht="34.5" customHeight="1">
      <c r="A13" s="59" t="s">
        <v>156</v>
      </c>
      <c r="B13" s="41">
        <v>4060</v>
      </c>
      <c r="C13" s="52"/>
      <c r="D13" s="52">
        <v>968</v>
      </c>
      <c r="E13" s="52">
        <v>800</v>
      </c>
      <c r="F13" s="52">
        <v>968</v>
      </c>
      <c r="G13" s="52">
        <f t="shared" si="0"/>
        <v>168</v>
      </c>
      <c r="H13" s="53">
        <f t="shared" si="1"/>
        <v>121</v>
      </c>
    </row>
    <row r="14" spans="1:9" s="37" customFormat="1">
      <c r="C14" s="60"/>
      <c r="D14" s="60"/>
      <c r="E14" s="60"/>
      <c r="F14" s="60"/>
      <c r="G14" s="60"/>
      <c r="H14" s="60"/>
    </row>
    <row r="15" spans="1:9" s="37" customFormat="1"/>
    <row r="16" spans="1:9" s="57" customFormat="1" ht="19.5" customHeight="1">
      <c r="A16" s="61"/>
      <c r="I16" s="37"/>
    </row>
    <row r="17" spans="1:8" ht="27.75" customHeight="1">
      <c r="A17" s="55" t="s">
        <v>141</v>
      </c>
      <c r="C17" s="124" t="s">
        <v>142</v>
      </c>
      <c r="D17" s="124"/>
      <c r="E17" s="56"/>
      <c r="F17" s="117" t="s">
        <v>97</v>
      </c>
      <c r="G17" s="117"/>
      <c r="H17" s="117"/>
    </row>
    <row r="18" spans="1:8" s="57" customFormat="1">
      <c r="A18" s="38" t="s">
        <v>157</v>
      </c>
      <c r="B18" s="37"/>
      <c r="C18" s="119" t="s">
        <v>158</v>
      </c>
      <c r="D18" s="119"/>
      <c r="E18" s="37"/>
      <c r="F18" s="119" t="s">
        <v>159</v>
      </c>
      <c r="G18" s="119"/>
      <c r="H18" s="119"/>
    </row>
  </sheetData>
  <mergeCells count="10">
    <mergeCell ref="C17:D17"/>
    <mergeCell ref="F17:H17"/>
    <mergeCell ref="C18:D18"/>
    <mergeCell ref="F18:H18"/>
    <mergeCell ref="A2:H2"/>
    <mergeCell ref="A3:H3"/>
    <mergeCell ref="A4:A5"/>
    <mergeCell ref="B4:B5"/>
    <mergeCell ref="C4:D4"/>
    <mergeCell ref="E4:H4"/>
  </mergeCells>
  <pageMargins left="1.1812499999999999" right="0.39374999999999999" top="0.78749999999999998" bottom="0.78749999999999998" header="0.51180555555555496" footer="0.51180555555555496"/>
  <pageSetup paperSize="9" scale="55" firstPageNumber="9" orientation="landscape" useFirstPageNumber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2:H19"/>
  <sheetViews>
    <sheetView zoomScalePageLayoutView="60" workbookViewId="0">
      <selection activeCell="N7" sqref="N7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5" width="16.28515625" customWidth="1"/>
    <col min="6" max="6" width="16.7109375" customWidth="1"/>
    <col min="7" max="7" width="12.85546875" customWidth="1"/>
    <col min="8" max="8" width="13.42578125" customWidth="1"/>
    <col min="9" max="1025" width="8.7109375" customWidth="1"/>
  </cols>
  <sheetData>
    <row r="2" spans="1:8" ht="18.75">
      <c r="H2" s="62" t="s">
        <v>160</v>
      </c>
    </row>
    <row r="3" spans="1:8" ht="18.75">
      <c r="A3" s="120" t="s">
        <v>161</v>
      </c>
      <c r="B3" s="120"/>
      <c r="C3" s="120"/>
      <c r="D3" s="120"/>
      <c r="E3" s="120"/>
      <c r="F3" s="120"/>
      <c r="G3" s="120"/>
      <c r="H3" s="120"/>
    </row>
    <row r="4" spans="1:8" ht="18.75">
      <c r="A4" s="121" t="s">
        <v>103</v>
      </c>
      <c r="B4" s="121"/>
      <c r="C4" s="121"/>
      <c r="D4" s="121"/>
      <c r="E4" s="121"/>
      <c r="F4" s="121"/>
      <c r="G4" s="121"/>
      <c r="H4" s="121"/>
    </row>
    <row r="5" spans="1:8" ht="45.75" customHeight="1">
      <c r="A5" s="122" t="s">
        <v>5</v>
      </c>
      <c r="B5" s="123" t="s">
        <v>6</v>
      </c>
      <c r="C5" s="123" t="s">
        <v>148</v>
      </c>
      <c r="D5" s="123"/>
      <c r="E5" s="122" t="s">
        <v>172</v>
      </c>
      <c r="F5" s="122"/>
      <c r="G5" s="122"/>
      <c r="H5" s="122"/>
    </row>
    <row r="6" spans="1:8" ht="65.25" customHeight="1">
      <c r="A6" s="122"/>
      <c r="B6" s="123"/>
      <c r="C6" s="42" t="s">
        <v>1</v>
      </c>
      <c r="D6" s="42" t="s">
        <v>168</v>
      </c>
      <c r="E6" s="42" t="s">
        <v>105</v>
      </c>
      <c r="F6" s="42" t="s">
        <v>9</v>
      </c>
      <c r="G6" s="43" t="s">
        <v>10</v>
      </c>
      <c r="H6" s="43" t="s">
        <v>11</v>
      </c>
    </row>
    <row r="7" spans="1:8" ht="18.75">
      <c r="A7" s="41">
        <v>1</v>
      </c>
      <c r="B7" s="42">
        <v>2</v>
      </c>
      <c r="C7" s="41">
        <v>3</v>
      </c>
      <c r="D7" s="42">
        <v>4</v>
      </c>
      <c r="E7" s="41">
        <v>5</v>
      </c>
      <c r="F7" s="42">
        <v>6</v>
      </c>
      <c r="G7" s="41">
        <v>7</v>
      </c>
      <c r="H7" s="42">
        <v>8</v>
      </c>
    </row>
    <row r="8" spans="1:8" ht="18.75">
      <c r="A8" s="125" t="s">
        <v>162</v>
      </c>
      <c r="B8" s="125"/>
      <c r="C8" s="125"/>
      <c r="D8" s="125"/>
      <c r="E8" s="125"/>
      <c r="F8" s="125"/>
      <c r="G8" s="125"/>
      <c r="H8" s="125"/>
    </row>
    <row r="9" spans="1:8" ht="45.75" customHeight="1">
      <c r="A9" s="58" t="s">
        <v>163</v>
      </c>
      <c r="B9" s="41">
        <v>6000</v>
      </c>
      <c r="C9" s="63">
        <f>SUM(C11:C12)</f>
        <v>0</v>
      </c>
      <c r="D9" s="63">
        <f>SUM(D11:D12)</f>
        <v>0</v>
      </c>
      <c r="E9" s="63">
        <f>SUM(E11:E12)</f>
        <v>0</v>
      </c>
      <c r="F9" s="63">
        <f>SUM(F11:F12)</f>
        <v>0</v>
      </c>
      <c r="G9" s="63">
        <f>F9-E9</f>
        <v>0</v>
      </c>
      <c r="H9" s="64"/>
    </row>
    <row r="10" spans="1:8" ht="28.5" customHeight="1">
      <c r="A10" s="114" t="s">
        <v>164</v>
      </c>
      <c r="B10" s="114"/>
      <c r="C10" s="114"/>
      <c r="D10" s="114"/>
      <c r="E10" s="114"/>
      <c r="F10" s="114"/>
      <c r="G10" s="114"/>
      <c r="H10" s="114"/>
    </row>
    <row r="11" spans="1:8" ht="56.25">
      <c r="A11" s="59" t="s">
        <v>165</v>
      </c>
      <c r="B11" s="41">
        <v>6010</v>
      </c>
      <c r="C11" s="65"/>
      <c r="D11" s="65"/>
      <c r="E11" s="65"/>
      <c r="F11" s="65"/>
      <c r="G11" s="65"/>
      <c r="H11" s="66"/>
    </row>
    <row r="12" spans="1:8" ht="37.5">
      <c r="A12" s="59" t="s">
        <v>166</v>
      </c>
      <c r="B12" s="41">
        <v>6020</v>
      </c>
      <c r="C12" s="65"/>
      <c r="D12" s="65"/>
      <c r="E12" s="65"/>
      <c r="F12" s="65"/>
      <c r="G12" s="65"/>
      <c r="H12" s="66"/>
    </row>
    <row r="13" spans="1:8" ht="18.75">
      <c r="A13" s="37"/>
      <c r="B13" s="37"/>
      <c r="C13" s="37"/>
      <c r="D13" s="37"/>
      <c r="E13" s="37"/>
      <c r="F13" s="37"/>
      <c r="G13" s="37"/>
      <c r="H13" s="37"/>
    </row>
    <row r="14" spans="1:8" ht="18.75">
      <c r="A14" s="37"/>
      <c r="B14" s="37"/>
      <c r="C14" s="37"/>
      <c r="D14" s="37"/>
      <c r="E14" s="37"/>
      <c r="F14" s="37"/>
      <c r="G14" s="37"/>
      <c r="H14" s="37"/>
    </row>
    <row r="15" spans="1:8" ht="18.75">
      <c r="A15" s="61"/>
      <c r="B15" s="57"/>
      <c r="C15" s="57"/>
      <c r="D15" s="57"/>
      <c r="E15" s="57"/>
      <c r="F15" s="57"/>
      <c r="G15" s="57"/>
      <c r="H15" s="57"/>
    </row>
    <row r="16" spans="1:8" ht="17.45" customHeight="1">
      <c r="A16" s="55" t="s">
        <v>141</v>
      </c>
      <c r="B16" s="38"/>
      <c r="C16" s="124" t="s">
        <v>142</v>
      </c>
      <c r="D16" s="124"/>
      <c r="E16" s="56"/>
      <c r="F16" s="117" t="s">
        <v>97</v>
      </c>
      <c r="G16" s="117"/>
      <c r="H16" s="117"/>
    </row>
    <row r="17" spans="1:8" ht="18.75">
      <c r="A17" s="38" t="s">
        <v>157</v>
      </c>
      <c r="B17" s="37"/>
      <c r="C17" s="119" t="s">
        <v>158</v>
      </c>
      <c r="D17" s="119"/>
      <c r="E17" s="37"/>
      <c r="F17" s="119" t="s">
        <v>159</v>
      </c>
      <c r="G17" s="119"/>
      <c r="H17" s="119"/>
    </row>
    <row r="19" spans="1:8" ht="29.25" customHeight="1"/>
  </sheetData>
  <mergeCells count="12">
    <mergeCell ref="A3:H3"/>
    <mergeCell ref="A4:H4"/>
    <mergeCell ref="A5:A6"/>
    <mergeCell ref="B5:B6"/>
    <mergeCell ref="C5:D5"/>
    <mergeCell ref="E5:H5"/>
    <mergeCell ref="A8:H8"/>
    <mergeCell ref="A10:H10"/>
    <mergeCell ref="C16:D16"/>
    <mergeCell ref="F16:H16"/>
    <mergeCell ref="C17:D17"/>
    <mergeCell ref="F17:H17"/>
  </mergeCells>
  <pageMargins left="0.70833333333333304" right="0.70833333333333304" top="0.74791666666666701" bottom="0.74791666666666701" header="0.51180555555555496" footer="0.51180555555555496"/>
  <pageSetup paperSize="9" scale="8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586</TotalTime>
  <Application>LibreOffice/5.3.4.2$Windows_X86_64 LibreOffice_project/f82d347ccc0be322489bf7da61d7e4ad13fe2ff3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156</vt:i4>
      </vt:variant>
    </vt:vector>
  </HeadingPairs>
  <TitlesOfParts>
    <vt:vector size="160" baseType="lpstr">
      <vt:lpstr>I. Фін результат</vt:lpstr>
      <vt:lpstr>ІІ. Розр. з бюджетом</vt:lpstr>
      <vt:lpstr>IV. Кап. інвестиції</vt:lpstr>
      <vt:lpstr>VII Статутн. капіт</vt:lpstr>
      <vt:lpstr>'I. Фін результат'!Print_Area_0</vt:lpstr>
      <vt:lpstr>'IV. Кап. інвестиції'!Print_Area_0</vt:lpstr>
      <vt:lpstr>'VII Статутн. капіт'!Print_Area_0</vt:lpstr>
      <vt:lpstr>'ІІ. Розр. з бюджетом'!Print_Area_0</vt:lpstr>
      <vt:lpstr>'I. Фін результат'!Print_Area_0_0</vt:lpstr>
      <vt:lpstr>'IV. Кап. інвестиції'!Print_Area_0_0</vt:lpstr>
      <vt:lpstr>'VII Статутн. капіт'!Print_Area_0_0</vt:lpstr>
      <vt:lpstr>'ІІ. Розр. з бюджетом'!Print_Area_0_0</vt:lpstr>
      <vt:lpstr>'I. Фін результат'!Print_Area_0_0_0</vt:lpstr>
      <vt:lpstr>'IV. Кап. інвестиції'!Print_Area_0_0_0</vt:lpstr>
      <vt:lpstr>'VII Статутн. капіт'!Print_Area_0_0_0</vt:lpstr>
      <vt:lpstr>'ІІ. Розр. з бюджетом'!Print_Area_0_0_0</vt:lpstr>
      <vt:lpstr>'I. Фін результат'!Print_Area_0_0_0_0</vt:lpstr>
      <vt:lpstr>'IV. Кап. інвестиції'!Print_Area_0_0_0_0</vt:lpstr>
      <vt:lpstr>'VII Статутн. капіт'!Print_Area_0_0_0_0</vt:lpstr>
      <vt:lpstr>'ІІ. Розр. з бюджетом'!Print_Area_0_0_0_0</vt:lpstr>
      <vt:lpstr>'I. Фін результат'!Print_Area_0_0_0_0_0</vt:lpstr>
      <vt:lpstr>'IV. Кап. інвестиції'!Print_Area_0_0_0_0_0</vt:lpstr>
      <vt:lpstr>'VII Статутн. капіт'!Print_Area_0_0_0_0_0</vt:lpstr>
      <vt:lpstr>'ІІ. Розр. з бюджетом'!Print_Area_0_0_0_0_0</vt:lpstr>
      <vt:lpstr>'I. Фін результат'!Print_Area_0_0_0_0_0_0</vt:lpstr>
      <vt:lpstr>'IV. Кап. інвестиції'!Print_Area_0_0_0_0_0_0</vt:lpstr>
      <vt:lpstr>'VII Статутн. капіт'!Print_Area_0_0_0_0_0_0</vt:lpstr>
      <vt:lpstr>'ІІ. Розр. з бюджетом'!Print_Area_0_0_0_0_0_0</vt:lpstr>
      <vt:lpstr>'I. Фін результат'!Print_Area_0_0_0_0_0_0_0</vt:lpstr>
      <vt:lpstr>'IV. Кап. інвестиції'!Print_Area_0_0_0_0_0_0_0</vt:lpstr>
      <vt:lpstr>'VII Статутн. капіт'!Print_Area_0_0_0_0_0_0_0</vt:lpstr>
      <vt:lpstr>'ІІ. Розр. з бюджетом'!Print_Area_0_0_0_0_0_0_0</vt:lpstr>
      <vt:lpstr>'I. Фін результат'!Print_Area_0_0_0_0_0_0_0_0</vt:lpstr>
      <vt:lpstr>'IV. Кап. інвестиції'!Print_Area_0_0_0_0_0_0_0_0</vt:lpstr>
      <vt:lpstr>'VII Статутн. капіт'!Print_Area_0_0_0_0_0_0_0_0</vt:lpstr>
      <vt:lpstr>'ІІ. Розр. з бюджетом'!Print_Area_0_0_0_0_0_0_0_0</vt:lpstr>
      <vt:lpstr>'I. Фін результат'!Print_Area_0_0_0_0_0_0_0_0_0</vt:lpstr>
      <vt:lpstr>'IV. Кап. інвестиції'!Print_Area_0_0_0_0_0_0_0_0_0</vt:lpstr>
      <vt:lpstr>'VII Статутн. капіт'!Print_Area_0_0_0_0_0_0_0_0_0</vt:lpstr>
      <vt:lpstr>'ІІ. Розр. з бюджетом'!Print_Area_0_0_0_0_0_0_0_0_0</vt:lpstr>
      <vt:lpstr>'I. Фін результат'!Print_Area_0_0_0_0_0_0_0_0_0_0</vt:lpstr>
      <vt:lpstr>'IV. Кап. інвестиції'!Print_Area_0_0_0_0_0_0_0_0_0_0</vt:lpstr>
      <vt:lpstr>'VII Статутн. капіт'!Print_Area_0_0_0_0_0_0_0_0_0_0</vt:lpstr>
      <vt:lpstr>'ІІ. Розр. з бюджетом'!Print_Area_0_0_0_0_0_0_0_0_0_0</vt:lpstr>
      <vt:lpstr>'I. Фін результат'!Print_Area_0_0_0_0_0_0_0_0_0_0_0</vt:lpstr>
      <vt:lpstr>'IV. Кап. інвестиції'!Print_Area_0_0_0_0_0_0_0_0_0_0_0</vt:lpstr>
      <vt:lpstr>'VII Статутн. капіт'!Print_Area_0_0_0_0_0_0_0_0_0_0_0</vt:lpstr>
      <vt:lpstr>'ІІ. Розр. з бюджетом'!Print_Area_0_0_0_0_0_0_0_0_0_0_0</vt:lpstr>
      <vt:lpstr>'I. Фін результат'!Print_Area_0_0_0_0_0_0_0_0_0_0_0_0</vt:lpstr>
      <vt:lpstr>'IV. Кап. інвестиції'!Print_Area_0_0_0_0_0_0_0_0_0_0_0_0</vt:lpstr>
      <vt:lpstr>'VII Статутн. капіт'!Print_Area_0_0_0_0_0_0_0_0_0_0_0_0</vt:lpstr>
      <vt:lpstr>'ІІ. Розр. з бюджетом'!Print_Area_0_0_0_0_0_0_0_0_0_0_0_0</vt:lpstr>
      <vt:lpstr>'I. Фін результат'!Print_Area_0_0_0_0_0_0_0_0_0_0_0_0_0</vt:lpstr>
      <vt:lpstr>'IV. Кап. інвестиції'!Print_Area_0_0_0_0_0_0_0_0_0_0_0_0_0</vt:lpstr>
      <vt:lpstr>'VII Статутн. капіт'!Print_Area_0_0_0_0_0_0_0_0_0_0_0_0_0</vt:lpstr>
      <vt:lpstr>'ІІ. Розр. з бюджетом'!Print_Area_0_0_0_0_0_0_0_0_0_0_0_0_0</vt:lpstr>
      <vt:lpstr>'I. Фін результат'!Print_Area_0_0_0_0_0_0_0_0_0_0_0_0_0_0</vt:lpstr>
      <vt:lpstr>'IV. Кап. інвестиції'!Print_Area_0_0_0_0_0_0_0_0_0_0_0_0_0_0</vt:lpstr>
      <vt:lpstr>'VII Статутн. капіт'!Print_Area_0_0_0_0_0_0_0_0_0_0_0_0_0_0</vt:lpstr>
      <vt:lpstr>'ІІ. Розр. з бюджетом'!Print_Area_0_0_0_0_0_0_0_0_0_0_0_0_0_0</vt:lpstr>
      <vt:lpstr>'I. Фін результат'!Print_Area_0_0_0_0_0_0_0_0_0_0_0_0_0_0_0</vt:lpstr>
      <vt:lpstr>'IV. Кап. інвестиції'!Print_Area_0_0_0_0_0_0_0_0_0_0_0_0_0_0_0</vt:lpstr>
      <vt:lpstr>'VII Статутн. капіт'!Print_Area_0_0_0_0_0_0_0_0_0_0_0_0_0_0_0</vt:lpstr>
      <vt:lpstr>'ІІ. Розр. з бюджетом'!Print_Area_0_0_0_0_0_0_0_0_0_0_0_0_0_0_0</vt:lpstr>
      <vt:lpstr>'I. Фін результат'!Print_Area_0_0_0_0_0_0_0_0_0_0_0_0_0_0_0_0</vt:lpstr>
      <vt:lpstr>'IV. Кап. інвестиції'!Print_Area_0_0_0_0_0_0_0_0_0_0_0_0_0_0_0_0</vt:lpstr>
      <vt:lpstr>'VII Статутн. капіт'!Print_Area_0_0_0_0_0_0_0_0_0_0_0_0_0_0_0_0</vt:lpstr>
      <vt:lpstr>'ІІ. Розр. з бюджетом'!Print_Area_0_0_0_0_0_0_0_0_0_0_0_0_0_0_0_0</vt:lpstr>
      <vt:lpstr>'I. Фін результат'!Print_Area_0_0_0_0_0_0_0_0_0_0_0_0_0_0_0_0_0</vt:lpstr>
      <vt:lpstr>'IV. Кап. інвестиції'!Print_Area_0_0_0_0_0_0_0_0_0_0_0_0_0_0_0_0_0</vt:lpstr>
      <vt:lpstr>'VII Статутн. капіт'!Print_Area_0_0_0_0_0_0_0_0_0_0_0_0_0_0_0_0_0</vt:lpstr>
      <vt:lpstr>'ІІ. Розр. з бюджетом'!Print_Area_0_0_0_0_0_0_0_0_0_0_0_0_0_0_0_0_0</vt:lpstr>
      <vt:lpstr>'I. Фін результат'!Print_Area_0_0_0_0_0_0_0_0_0_0_0_0_0_0_0_0_0_0</vt:lpstr>
      <vt:lpstr>'IV. Кап. інвестиції'!Print_Area_0_0_0_0_0_0_0_0_0_0_0_0_0_0_0_0_0_0</vt:lpstr>
      <vt:lpstr>'VII Статутн. капіт'!Print_Area_0_0_0_0_0_0_0_0_0_0_0_0_0_0_0_0_0_0</vt:lpstr>
      <vt:lpstr>'ІІ. Розр. з бюджетом'!Print_Area_0_0_0_0_0_0_0_0_0_0_0_0_0_0_0_0_0_0</vt:lpstr>
      <vt:lpstr>'I. Фін результат'!Print_Area_0_0_0_0_0_0_0_0_0_0_0_0_0_0_0_0_0_0_0</vt:lpstr>
      <vt:lpstr>'IV. Кап. інвестиції'!Print_Area_0_0_0_0_0_0_0_0_0_0_0_0_0_0_0_0_0_0_0</vt:lpstr>
      <vt:lpstr>'VII Статутн. капіт'!Print_Area_0_0_0_0_0_0_0_0_0_0_0_0_0_0_0_0_0_0_0</vt:lpstr>
      <vt:lpstr>'ІІ. Розр. з бюджетом'!Print_Area_0_0_0_0_0_0_0_0_0_0_0_0_0_0_0_0_0_0_0</vt:lpstr>
      <vt:lpstr>'I. Фін результат'!Print_Area_0_0_0_0_0_0_0_0_0_0_0_0_0_0_0_0_0_0_0_0</vt:lpstr>
      <vt:lpstr>'IV. Кап. інвестиції'!Print_Area_0_0_0_0_0_0_0_0_0_0_0_0_0_0_0_0_0_0_0_0</vt:lpstr>
      <vt:lpstr>'VII Статутн. капіт'!Print_Area_0_0_0_0_0_0_0_0_0_0_0_0_0_0_0_0_0_0_0_0</vt:lpstr>
      <vt:lpstr>'ІІ. Розр. з бюджетом'!Print_Area_0_0_0_0_0_0_0_0_0_0_0_0_0_0_0_0_0_0_0_0</vt:lpstr>
      <vt:lpstr>'I. Фін результат'!Print_Area_0_0_0_0_0_0_0_0_0_0_0_0_0_0_0_0_0_0_0_0_0</vt:lpstr>
      <vt:lpstr>'IV. Кап. інвестиції'!Print_Area_0_0_0_0_0_0_0_0_0_0_0_0_0_0_0_0_0_0_0_0_0</vt:lpstr>
      <vt:lpstr>'VII Статутн. капіт'!Print_Area_0_0_0_0_0_0_0_0_0_0_0_0_0_0_0_0_0_0_0_0_0</vt:lpstr>
      <vt:lpstr>'ІІ. Розр. з бюджетом'!Print_Area_0_0_0_0_0_0_0_0_0_0_0_0_0_0_0_0_0_0_0_0_0</vt:lpstr>
      <vt:lpstr>'I. Фін результат'!Print_Area_0_0_0_0_0_0_0_0_0_0_0_0_0_0_0_0_0_0_0_0_0_0</vt:lpstr>
      <vt:lpstr>'IV. Кап. інвестиції'!Print_Area_0_0_0_0_0_0_0_0_0_0_0_0_0_0_0_0_0_0_0_0_0_0</vt:lpstr>
      <vt:lpstr>'VII Статутн. капіт'!Print_Area_0_0_0_0_0_0_0_0_0_0_0_0_0_0_0_0_0_0_0_0_0_0</vt:lpstr>
      <vt:lpstr>'ІІ. Розр. з бюджетом'!Print_Area_0_0_0_0_0_0_0_0_0_0_0_0_0_0_0_0_0_0_0_0_0_0</vt:lpstr>
      <vt:lpstr>'I. Фін результат'!Print_Area_0_0_0_0_0_0_0_0_0_0_0_0_0_0_0_0_0_0_0_0_0_0_0</vt:lpstr>
      <vt:lpstr>'IV. Кап. інвестиції'!Print_Area_0_0_0_0_0_0_0_0_0_0_0_0_0_0_0_0_0_0_0_0_0_0_0</vt:lpstr>
      <vt:lpstr>'VII Статутн. капіт'!Print_Area_0_0_0_0_0_0_0_0_0_0_0_0_0_0_0_0_0_0_0_0_0_0_0</vt:lpstr>
      <vt:lpstr>'ІІ. Розр. з бюджетом'!Print_Area_0_0_0_0_0_0_0_0_0_0_0_0_0_0_0_0_0_0_0_0_0_0_0</vt:lpstr>
      <vt:lpstr>'I. Фін результат'!Print_Area_0_0_0_0_0_0_0_0_0_0_0_0_0_0_0_0_0_0_0_0_0_0_0_0</vt:lpstr>
      <vt:lpstr>'IV. Кап. інвестиції'!Print_Area_0_0_0_0_0_0_0_0_0_0_0_0_0_0_0_0_0_0_0_0_0_0_0_0</vt:lpstr>
      <vt:lpstr>'VII Статутн. капіт'!Print_Area_0_0_0_0_0_0_0_0_0_0_0_0_0_0_0_0_0_0_0_0_0_0_0_0</vt:lpstr>
      <vt:lpstr>'ІІ. Розр. з бюджетом'!Print_Area_0_0_0_0_0_0_0_0_0_0_0_0_0_0_0_0_0_0_0_0_0_0_0_0</vt:lpstr>
      <vt:lpstr>'I. Фін результат'!Print_Area_0_0_0_0_0_0_0_0_0_0_0_0_0_0_0_0_0_0_0_0_0_0_0_0_0</vt:lpstr>
      <vt:lpstr>'IV. Кап. інвестиції'!Print_Area_0_0_0_0_0_0_0_0_0_0_0_0_0_0_0_0_0_0_0_0_0_0_0_0_0</vt:lpstr>
      <vt:lpstr>'VII Статутн. капіт'!Print_Area_0_0_0_0_0_0_0_0_0_0_0_0_0_0_0_0_0_0_0_0_0_0_0_0_0</vt:lpstr>
      <vt:lpstr>'ІІ. Розр. з бюджетом'!Print_Area_0_0_0_0_0_0_0_0_0_0_0_0_0_0_0_0_0_0_0_0_0_0_0_0_0</vt:lpstr>
      <vt:lpstr>'I. Фін результат'!Print_Titles_0</vt:lpstr>
      <vt:lpstr>'ІІ. Розр. з бюджетом'!Print_Titles_0</vt:lpstr>
      <vt:lpstr>'I. Фін результат'!Print_Titles_0_0</vt:lpstr>
      <vt:lpstr>'ІІ. Розр. з бюджетом'!Print_Titles_0_0</vt:lpstr>
      <vt:lpstr>'I. Фін результат'!Print_Titles_0_0_0</vt:lpstr>
      <vt:lpstr>'ІІ. Розр. з бюджетом'!Print_Titles_0_0_0</vt:lpstr>
      <vt:lpstr>'I. Фін результат'!Print_Titles_0_0_0_0</vt:lpstr>
      <vt:lpstr>'ІІ. Розр. з бюджетом'!Print_Titles_0_0_0_0</vt:lpstr>
      <vt:lpstr>'I. Фін результат'!Print_Titles_0_0_0_0_0</vt:lpstr>
      <vt:lpstr>'ІІ. Розр. з бюджетом'!Print_Titles_0_0_0_0_0</vt:lpstr>
      <vt:lpstr>'I. Фін результат'!Print_Titles_0_0_0_0_0_0</vt:lpstr>
      <vt:lpstr>'ІІ. Розр. з бюджетом'!Print_Titles_0_0_0_0_0_0</vt:lpstr>
      <vt:lpstr>'I. Фін результат'!Print_Titles_0_0_0_0_0_0_0</vt:lpstr>
      <vt:lpstr>'ІІ. Розр. з бюджетом'!Print_Titles_0_0_0_0_0_0_0</vt:lpstr>
      <vt:lpstr>'I. Фін результат'!Print_Titles_0_0_0_0_0_0_0_0</vt:lpstr>
      <vt:lpstr>'ІІ. Розр. з бюджетом'!Print_Titles_0_0_0_0_0_0_0_0</vt:lpstr>
      <vt:lpstr>'I. Фін результат'!Print_Titles_0_0_0_0_0_0_0_0_0</vt:lpstr>
      <vt:lpstr>'ІІ. Розр. з бюджетом'!Print_Titles_0_0_0_0_0_0_0_0_0</vt:lpstr>
      <vt:lpstr>'I. Фін результат'!Print_Titles_0_0_0_0_0_0_0_0_0_0</vt:lpstr>
      <vt:lpstr>'ІІ. Розр. з бюджетом'!Print_Titles_0_0_0_0_0_0_0_0_0_0</vt:lpstr>
      <vt:lpstr>'I. Фін результат'!Print_Titles_0_0_0_0_0_0_0_0_0_0_0</vt:lpstr>
      <vt:lpstr>'ІІ. Розр. з бюджетом'!Print_Titles_0_0_0_0_0_0_0_0_0_0_0</vt:lpstr>
      <vt:lpstr>'I. Фін результат'!Print_Titles_0_0_0_0_0_0_0_0_0_0_0_0</vt:lpstr>
      <vt:lpstr>'ІІ. Розр. з бюджетом'!Print_Titles_0_0_0_0_0_0_0_0_0_0_0_0</vt:lpstr>
      <vt:lpstr>'I. Фін результат'!Print_Titles_0_0_0_0_0_0_0_0_0_0_0_0_0</vt:lpstr>
      <vt:lpstr>'ІІ. Розр. з бюджетом'!Print_Titles_0_0_0_0_0_0_0_0_0_0_0_0_0</vt:lpstr>
      <vt:lpstr>'I. Фін результат'!Print_Titles_0_0_0_0_0_0_0_0_0_0_0_0_0_0</vt:lpstr>
      <vt:lpstr>'ІІ. Розр. з бюджетом'!Print_Titles_0_0_0_0_0_0_0_0_0_0_0_0_0_0</vt:lpstr>
      <vt:lpstr>'I. Фін результат'!Print_Titles_0_0_0_0_0_0_0_0_0_0_0_0_0_0_0</vt:lpstr>
      <vt:lpstr>'ІІ. Розр. з бюджетом'!Print_Titles_0_0_0_0_0_0_0_0_0_0_0_0_0_0_0</vt:lpstr>
      <vt:lpstr>'I. Фін результат'!Print_Titles_0_0_0_0_0_0_0_0_0_0_0_0_0_0_0_0</vt:lpstr>
      <vt:lpstr>'ІІ. Розр. з бюджетом'!Print_Titles_0_0_0_0_0_0_0_0_0_0_0_0_0_0_0_0</vt:lpstr>
      <vt:lpstr>'I. Фін результат'!Print_Titles_0_0_0_0_0_0_0_0_0_0_0_0_0_0_0_0_0</vt:lpstr>
      <vt:lpstr>'ІІ. Розр. з бюджетом'!Print_Titles_0_0_0_0_0_0_0_0_0_0_0_0_0_0_0_0_0</vt:lpstr>
      <vt:lpstr>'I. Фін результат'!Print_Titles_0_0_0_0_0_0_0_0_0_0_0_0_0_0_0_0_0_0</vt:lpstr>
      <vt:lpstr>'ІІ. Розр. з бюджетом'!Print_Titles_0_0_0_0_0_0_0_0_0_0_0_0_0_0_0_0_0_0</vt:lpstr>
      <vt:lpstr>'I. Фін результат'!Print_Titles_0_0_0_0_0_0_0_0_0_0_0_0_0_0_0_0_0_0_0</vt:lpstr>
      <vt:lpstr>'ІІ. Розр. з бюджетом'!Print_Titles_0_0_0_0_0_0_0_0_0_0_0_0_0_0_0_0_0_0_0</vt:lpstr>
      <vt:lpstr>'I. Фін результат'!Print_Titles_0_0_0_0_0_0_0_0_0_0_0_0_0_0_0_0_0_0_0_0</vt:lpstr>
      <vt:lpstr>'ІІ. Розр. з бюджетом'!Print_Titles_0_0_0_0_0_0_0_0_0_0_0_0_0_0_0_0_0_0_0_0</vt:lpstr>
      <vt:lpstr>'I. Фін результат'!Print_Titles_0_0_0_0_0_0_0_0_0_0_0_0_0_0_0_0_0_0_0_0_0</vt:lpstr>
      <vt:lpstr>'ІІ. Розр. з бюджетом'!Print_Titles_0_0_0_0_0_0_0_0_0_0_0_0_0_0_0_0_0_0_0_0_0</vt:lpstr>
      <vt:lpstr>'I. Фін результат'!Print_Titles_0_0_0_0_0_0_0_0_0_0_0_0_0_0_0_0_0_0_0_0_0_0</vt:lpstr>
      <vt:lpstr>'ІІ. Розр. з бюджетом'!Print_Titles_0_0_0_0_0_0_0_0_0_0_0_0_0_0_0_0_0_0_0_0_0_0</vt:lpstr>
      <vt:lpstr>'I. Фін результат'!Print_Titles_0_0_0_0_0_0_0_0_0_0_0_0_0_0_0_0_0_0_0_0_0_0_0</vt:lpstr>
      <vt:lpstr>'ІІ. Розр. з бюджетом'!Print_Titles_0_0_0_0_0_0_0_0_0_0_0_0_0_0_0_0_0_0_0_0_0_0_0</vt:lpstr>
      <vt:lpstr>'I. Фін результат'!Print_Titles_0_0_0_0_0_0_0_0_0_0_0_0_0_0_0_0_0_0_0_0_0_0_0_0</vt:lpstr>
      <vt:lpstr>'ІІ. Розр. з бюджетом'!Print_Titles_0_0_0_0_0_0_0_0_0_0_0_0_0_0_0_0_0_0_0_0_0_0_0_0</vt:lpstr>
      <vt:lpstr>'I. Фін результат'!Print_Titles_0_0_0_0_0_0_0_0_0_0_0_0_0_0_0_0_0_0_0_0_0_0_0_0_0</vt:lpstr>
      <vt:lpstr>'ІІ. Розр. з бюджетом'!Print_Titles_0_0_0_0_0_0_0_0_0_0_0_0_0_0_0_0_0_0_0_0_0_0_0_0_0</vt:lpstr>
      <vt:lpstr>'I. Фін результат'!Заголовки_для_печати</vt:lpstr>
      <vt:lpstr>'ІІ. Розр. з бюджетом'!Заголовки_для_печати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MLDC</cp:lastModifiedBy>
  <cp:revision>65</cp:revision>
  <cp:lastPrinted>2019-02-12T07:44:29Z</cp:lastPrinted>
  <dcterms:created xsi:type="dcterms:W3CDTF">2003-03-13T16:00:22Z</dcterms:created>
  <dcterms:modified xsi:type="dcterms:W3CDTF">2019-12-03T15:48:08Z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